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autoCompressPictures="0"/>
  <mc:AlternateContent xmlns:mc="http://schemas.openxmlformats.org/markup-compatibility/2006">
    <mc:Choice Requires="x15">
      <x15ac:absPath xmlns:x15ac="http://schemas.microsoft.com/office/spreadsheetml/2010/11/ac" url="\\orion.kymenlaakso.local\koti\lotta.vuorinen\Documents\_Työpöytä\väliaikainen\"/>
    </mc:Choice>
  </mc:AlternateContent>
  <xr:revisionPtr revIDLastSave="0" documentId="13_ncr:1_{23D0CD74-3885-4B1B-86CC-913C4A103B73}" xr6:coauthVersionLast="47" xr6:coauthVersionMax="47" xr10:uidLastSave="{00000000-0000-0000-0000-000000000000}"/>
  <bookViews>
    <workbookView xWindow="-110" yWindow="-110" windowWidth="19420" windowHeight="10420" tabRatio="500" activeTab="2" xr2:uid="{00000000-000D-0000-FFFF-FFFF00000000}"/>
  </bookViews>
  <sheets>
    <sheet name="Kokeen tiedot" sheetId="4" r:id="rId1"/>
    <sheet name="Joukkueet" sheetId="9" r:id="rId2"/>
    <sheet name="DERBY" sheetId="7" r:id="rId3"/>
    <sheet name="MESTARUUS" sheetId="6" r:id="rId4"/>
    <sheet name="VOI" sheetId="5" state="hidden" r:id="rId5"/>
    <sheet name="Käyttöohjeet" sheetId="8" r:id="rId6"/>
  </sheets>
  <definedNames>
    <definedName name="_xlnm._FilterDatabase" localSheetId="2" hidden="1">DERBY!$A$2:$R$2</definedName>
    <definedName name="_xlnm._FilterDatabase" localSheetId="3" hidden="1">MESTARUUS!$A$2:$R$2</definedName>
    <definedName name="_xlnm._FilterDatabase" localSheetId="4" hidden="1">VOI!$A$2:$O$34</definedName>
    <definedName name="Palk1">'Kokeen tiedot'!$C$4</definedName>
    <definedName name="Palk2">'Kokeen tiedot'!$C$5</definedName>
    <definedName name="Palk3">'Kokeen tiedot'!$C$6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7" i="9" l="1"/>
  <c r="E12" i="9"/>
  <c r="E17" i="9"/>
  <c r="E22" i="9"/>
  <c r="E27" i="9"/>
  <c r="E33" i="9"/>
  <c r="E38" i="9"/>
  <c r="E43" i="9"/>
  <c r="E48" i="9"/>
  <c r="N61" i="7"/>
  <c r="Q61" i="7"/>
  <c r="N37" i="7"/>
  <c r="Q37" i="7"/>
  <c r="N57" i="7"/>
  <c r="Q57" i="7"/>
  <c r="N60" i="7"/>
  <c r="Q60" i="7"/>
  <c r="N8" i="6"/>
  <c r="Q8" i="6"/>
  <c r="N17" i="7"/>
  <c r="Q17" i="7"/>
  <c r="N12" i="7"/>
  <c r="Q12" i="7"/>
  <c r="N30" i="7"/>
  <c r="Q30" i="7"/>
  <c r="N5" i="7"/>
  <c r="Q5" i="7"/>
  <c r="N39" i="7"/>
  <c r="Q39" i="7"/>
  <c r="N4" i="7"/>
  <c r="Q4" i="7"/>
  <c r="N51" i="7"/>
  <c r="Q51" i="7"/>
  <c r="N3" i="7"/>
  <c r="Q3" i="7"/>
  <c r="N10" i="7"/>
  <c r="Q10" i="7"/>
  <c r="N29" i="7"/>
  <c r="Q29" i="7"/>
  <c r="N64" i="7"/>
  <c r="Q64" i="7"/>
  <c r="N43" i="7"/>
  <c r="Q43" i="7"/>
  <c r="N27" i="7"/>
  <c r="Q27" i="7"/>
  <c r="M31" i="6"/>
  <c r="N26" i="7"/>
  <c r="Q26" i="7"/>
  <c r="N42" i="7"/>
  <c r="Q42" i="7"/>
  <c r="N6" i="7"/>
  <c r="Q6" i="7"/>
  <c r="N18" i="7"/>
  <c r="Q18" i="7"/>
  <c r="N25" i="7"/>
  <c r="Q25" i="7"/>
  <c r="N34" i="7"/>
  <c r="Q34" i="7"/>
  <c r="N36" i="7"/>
  <c r="Q36" i="7"/>
  <c r="N63" i="7"/>
  <c r="Q63" i="7"/>
  <c r="N53" i="7"/>
  <c r="Q53" i="7"/>
  <c r="N55" i="7"/>
  <c r="Q55" i="7"/>
  <c r="N9" i="7"/>
  <c r="Q9" i="7"/>
  <c r="N13" i="7"/>
  <c r="Q13" i="7"/>
  <c r="N7" i="7"/>
  <c r="Q7" i="7"/>
  <c r="N28" i="7"/>
  <c r="Q28" i="7"/>
  <c r="N41" i="7"/>
  <c r="Q41" i="7"/>
  <c r="N21" i="7"/>
  <c r="Q21" i="7"/>
  <c r="N12" i="6"/>
  <c r="Q12" i="6"/>
  <c r="M8" i="6"/>
  <c r="M26" i="6"/>
  <c r="M12" i="6"/>
  <c r="M41" i="7"/>
  <c r="M34" i="7"/>
  <c r="M21" i="7"/>
  <c r="M43" i="7"/>
  <c r="M60" i="7"/>
  <c r="M51" i="7"/>
  <c r="M64" i="7"/>
  <c r="M26" i="7"/>
  <c r="M47" i="7"/>
  <c r="M10" i="7"/>
  <c r="M35" i="7"/>
  <c r="M9" i="7"/>
  <c r="M17" i="7"/>
  <c r="M55" i="7"/>
  <c r="M12" i="7"/>
  <c r="M65" i="7"/>
  <c r="M3" i="7"/>
  <c r="M29" i="7"/>
  <c r="M36" i="7"/>
  <c r="M37" i="7"/>
  <c r="M53" i="7"/>
  <c r="M61" i="7"/>
  <c r="M6" i="7"/>
  <c r="M42" i="7"/>
  <c r="M15" i="7"/>
  <c r="M13" i="7"/>
  <c r="M28" i="7"/>
  <c r="M27" i="7"/>
  <c r="M25" i="7"/>
  <c r="M30" i="7"/>
  <c r="M7" i="7"/>
  <c r="M4" i="7"/>
  <c r="M5" i="7"/>
  <c r="M63" i="7"/>
  <c r="M57" i="7"/>
  <c r="M18" i="7"/>
  <c r="M39" i="7"/>
  <c r="M50" i="7"/>
  <c r="N34" i="5"/>
  <c r="M34" i="5" s="1"/>
  <c r="O34" i="5" s="1"/>
  <c r="L34" i="5"/>
  <c r="K34" i="5"/>
  <c r="J34" i="5"/>
  <c r="N33" i="5"/>
  <c r="M33" i="5" s="1"/>
  <c r="O33" i="5" s="1"/>
  <c r="L33" i="5"/>
  <c r="K33" i="5"/>
  <c r="J33" i="5"/>
  <c r="N24" i="5"/>
  <c r="L24" i="5"/>
  <c r="K24" i="5"/>
  <c r="J24" i="5"/>
  <c r="N32" i="5"/>
  <c r="M32" i="5" s="1"/>
  <c r="O32" i="5" s="1"/>
  <c r="L32" i="5"/>
  <c r="K32" i="5"/>
  <c r="J32" i="5"/>
  <c r="N26" i="5"/>
  <c r="K26" i="5"/>
  <c r="L26" i="5" s="1"/>
  <c r="J26" i="5"/>
  <c r="N22" i="5"/>
  <c r="K22" i="5"/>
  <c r="J22" i="5"/>
  <c r="N18" i="5"/>
  <c r="K18" i="5"/>
  <c r="J18" i="5"/>
  <c r="N31" i="5"/>
  <c r="M31" i="5" s="1"/>
  <c r="O31" i="5" s="1"/>
  <c r="K31" i="5"/>
  <c r="J31" i="5"/>
  <c r="L31" i="5" s="1"/>
  <c r="N12" i="5"/>
  <c r="K12" i="5"/>
  <c r="J12" i="5"/>
  <c r="N6" i="5"/>
  <c r="K6" i="5"/>
  <c r="J6" i="5"/>
  <c r="N19" i="5"/>
  <c r="K19" i="5"/>
  <c r="J19" i="5"/>
  <c r="N27" i="5"/>
  <c r="L27" i="5"/>
  <c r="K27" i="5"/>
  <c r="J27" i="5"/>
  <c r="N13" i="5"/>
  <c r="K13" i="5"/>
  <c r="J13" i="5"/>
  <c r="N21" i="5"/>
  <c r="K21" i="5"/>
  <c r="J21" i="5"/>
  <c r="N11" i="5"/>
  <c r="K11" i="5"/>
  <c r="J11" i="5"/>
  <c r="N15" i="5"/>
  <c r="K15" i="5"/>
  <c r="J15" i="5"/>
  <c r="N9" i="5"/>
  <c r="K9" i="5"/>
  <c r="J9" i="5"/>
  <c r="N29" i="5"/>
  <c r="K29" i="5"/>
  <c r="L29" i="5" s="1"/>
  <c r="J29" i="5"/>
  <c r="N23" i="5"/>
  <c r="K23" i="5"/>
  <c r="J23" i="5"/>
  <c r="N14" i="5"/>
  <c r="K14" i="5"/>
  <c r="J14" i="5"/>
  <c r="N7" i="5"/>
  <c r="K7" i="5"/>
  <c r="J7" i="5"/>
  <c r="N16" i="5"/>
  <c r="K16" i="5"/>
  <c r="J16" i="5"/>
  <c r="L16" i="5" s="1"/>
  <c r="N3" i="5"/>
  <c r="K3" i="5"/>
  <c r="J3" i="5"/>
  <c r="N10" i="5"/>
  <c r="K10" i="5"/>
  <c r="J10" i="5"/>
  <c r="N8" i="5"/>
  <c r="K8" i="5"/>
  <c r="J8" i="5"/>
  <c r="N5" i="5"/>
  <c r="K5" i="5"/>
  <c r="J5" i="5"/>
  <c r="N30" i="5"/>
  <c r="M30" i="5" s="1"/>
  <c r="O30" i="5" s="1"/>
  <c r="K30" i="5"/>
  <c r="J30" i="5"/>
  <c r="N20" i="5"/>
  <c r="K20" i="5"/>
  <c r="J20" i="5"/>
  <c r="N25" i="5"/>
  <c r="K25" i="5"/>
  <c r="J25" i="5"/>
  <c r="N28" i="5"/>
  <c r="K28" i="5"/>
  <c r="J28" i="5"/>
  <c r="N17" i="5"/>
  <c r="K17" i="5"/>
  <c r="J17" i="5"/>
  <c r="N4" i="5"/>
  <c r="K4" i="5"/>
  <c r="J4" i="5"/>
  <c r="Q33" i="6"/>
  <c r="P33" i="6" s="1"/>
  <c r="R33" i="6" s="1"/>
  <c r="O33" i="6"/>
  <c r="N33" i="6"/>
  <c r="M33" i="6"/>
  <c r="Q35" i="6"/>
  <c r="P35" i="6" s="1"/>
  <c r="R35" i="6" s="1"/>
  <c r="N35" i="6"/>
  <c r="M35" i="6"/>
  <c r="O35" i="6" s="1"/>
  <c r="Q14" i="6"/>
  <c r="N14" i="6"/>
  <c r="M14" i="6"/>
  <c r="O14" i="6" s="1"/>
  <c r="Q28" i="6"/>
  <c r="P28" i="6" s="1"/>
  <c r="R28" i="6" s="1"/>
  <c r="O28" i="6"/>
  <c r="N28" i="6"/>
  <c r="M28" i="6"/>
  <c r="Q22" i="6"/>
  <c r="O22" i="6"/>
  <c r="N22" i="6"/>
  <c r="M22" i="6"/>
  <c r="Q37" i="6"/>
  <c r="P37" i="6" s="1"/>
  <c r="R37" i="6" s="1"/>
  <c r="N37" i="6"/>
  <c r="O37" i="6"/>
  <c r="Q19" i="6"/>
  <c r="O19" i="6"/>
  <c r="N19" i="6"/>
  <c r="M19" i="6"/>
  <c r="Q18" i="6"/>
  <c r="O18" i="6"/>
  <c r="N18" i="6"/>
  <c r="M18" i="6"/>
  <c r="Q5" i="6"/>
  <c r="O5" i="6"/>
  <c r="N5" i="6"/>
  <c r="M5" i="6"/>
  <c r="Q13" i="6"/>
  <c r="O13" i="6"/>
  <c r="N13" i="6"/>
  <c r="M13" i="6"/>
  <c r="Q3" i="6"/>
  <c r="N3" i="6"/>
  <c r="M3" i="6"/>
  <c r="Q6" i="6"/>
  <c r="O6" i="6"/>
  <c r="N6" i="6"/>
  <c r="M6" i="6"/>
  <c r="Q32" i="6"/>
  <c r="N32" i="6"/>
  <c r="M32" i="6"/>
  <c r="O32" i="6" s="1"/>
  <c r="Q9" i="6"/>
  <c r="N9" i="6"/>
  <c r="O9" i="6" s="1"/>
  <c r="M9" i="6"/>
  <c r="Q24" i="6"/>
  <c r="N24" i="6"/>
  <c r="M24" i="6"/>
  <c r="O24" i="6" s="1"/>
  <c r="Q23" i="6"/>
  <c r="N23" i="6"/>
  <c r="M23" i="6"/>
  <c r="O23" i="6" s="1"/>
  <c r="Q21" i="6"/>
  <c r="N21" i="6"/>
  <c r="M21" i="6"/>
  <c r="O21" i="6" s="1"/>
  <c r="Q25" i="6"/>
  <c r="O25" i="6"/>
  <c r="N25" i="6"/>
  <c r="M25" i="6"/>
  <c r="Q15" i="6"/>
  <c r="N15" i="6"/>
  <c r="M15" i="6"/>
  <c r="Q10" i="6"/>
  <c r="N10" i="6"/>
  <c r="O10" i="6" s="1"/>
  <c r="M10" i="6"/>
  <c r="Q7" i="6"/>
  <c r="N7" i="6"/>
  <c r="M7" i="6"/>
  <c r="Q4" i="6"/>
  <c r="O4" i="6"/>
  <c r="N4" i="6"/>
  <c r="M4" i="6"/>
  <c r="Q29" i="6"/>
  <c r="N29" i="6"/>
  <c r="M29" i="6"/>
  <c r="O29" i="6" s="1"/>
  <c r="Q17" i="6"/>
  <c r="N17" i="6"/>
  <c r="M17" i="6"/>
  <c r="O17" i="6" s="1"/>
  <c r="Q20" i="6"/>
  <c r="N20" i="6"/>
  <c r="M20" i="6"/>
  <c r="O20" i="6" s="1"/>
  <c r="Q11" i="6"/>
  <c r="O11" i="6"/>
  <c r="N11" i="6"/>
  <c r="M11" i="6"/>
  <c r="Q27" i="6"/>
  <c r="N27" i="6"/>
  <c r="M27" i="6"/>
  <c r="O27" i="6" s="1"/>
  <c r="Q34" i="6"/>
  <c r="O34" i="6"/>
  <c r="N34" i="6"/>
  <c r="M34" i="6"/>
  <c r="Q36" i="6"/>
  <c r="N36" i="6"/>
  <c r="M36" i="6"/>
  <c r="O36" i="6" s="1"/>
  <c r="Q30" i="6"/>
  <c r="N30" i="6"/>
  <c r="O30" i="6" s="1"/>
  <c r="M30" i="6"/>
  <c r="Q16" i="6"/>
  <c r="N16" i="6"/>
  <c r="M16" i="6"/>
  <c r="O16" i="6" s="1"/>
  <c r="Q31" i="6"/>
  <c r="N31" i="6"/>
  <c r="O31" i="6" s="1"/>
  <c r="P5" i="6" l="1"/>
  <c r="P19" i="6"/>
  <c r="R19" i="6" s="1"/>
  <c r="P14" i="6"/>
  <c r="R14" i="6" s="1"/>
  <c r="P22" i="6"/>
  <c r="R22" i="6" s="1"/>
  <c r="P13" i="6"/>
  <c r="R13" i="6" s="1"/>
  <c r="P18" i="6"/>
  <c r="R18" i="6" s="1"/>
  <c r="L12" i="5"/>
  <c r="L22" i="5"/>
  <c r="L14" i="5"/>
  <c r="L9" i="5"/>
  <c r="L15" i="5"/>
  <c r="M15" i="5" s="1"/>
  <c r="L19" i="5"/>
  <c r="M19" i="5" s="1"/>
  <c r="L3" i="5"/>
  <c r="M3" i="5" s="1"/>
  <c r="L6" i="5"/>
  <c r="L18" i="5"/>
  <c r="M18" i="5" s="1"/>
  <c r="M22" i="5"/>
  <c r="O3" i="6"/>
  <c r="P3" i="6" s="1"/>
  <c r="O15" i="6"/>
  <c r="P15" i="6" s="1"/>
  <c r="O7" i="6"/>
  <c r="P7" i="6" s="1"/>
  <c r="P6" i="6"/>
  <c r="L25" i="5"/>
  <c r="M25" i="5" s="1"/>
  <c r="L7" i="5"/>
  <c r="L13" i="5"/>
  <c r="M13" i="5" s="1"/>
  <c r="L8" i="5"/>
  <c r="L17" i="5"/>
  <c r="M17" i="5" s="1"/>
  <c r="L23" i="5"/>
  <c r="M23" i="5" s="1"/>
  <c r="L21" i="5"/>
  <c r="M21" i="5" s="1"/>
  <c r="L10" i="5"/>
  <c r="M10" i="5" s="1"/>
  <c r="L11" i="5"/>
  <c r="M11" i="5" s="1"/>
  <c r="M7" i="5"/>
  <c r="L5" i="5"/>
  <c r="M5" i="5" s="1"/>
  <c r="P31" i="6"/>
  <c r="P16" i="6"/>
  <c r="P30" i="6"/>
  <c r="P36" i="6"/>
  <c r="P34" i="6"/>
  <c r="P27" i="6"/>
  <c r="P11" i="6"/>
  <c r="P20" i="6"/>
  <c r="P17" i="6"/>
  <c r="P29" i="6"/>
  <c r="P4" i="6"/>
  <c r="P10" i="6"/>
  <c r="P25" i="6"/>
  <c r="P21" i="6"/>
  <c r="P23" i="6"/>
  <c r="P24" i="6"/>
  <c r="P9" i="6"/>
  <c r="P32" i="6"/>
  <c r="M16" i="5"/>
  <c r="M24" i="5"/>
  <c r="M26" i="5"/>
  <c r="M27" i="5"/>
  <c r="M6" i="5"/>
  <c r="M12" i="5"/>
  <c r="M9" i="5"/>
  <c r="M29" i="5"/>
  <c r="M8" i="5"/>
  <c r="M14" i="5"/>
  <c r="L20" i="5"/>
  <c r="M20" i="5" s="1"/>
  <c r="L28" i="5"/>
  <c r="M28" i="5" s="1"/>
  <c r="L4" i="5"/>
  <c r="M4" i="5" s="1"/>
  <c r="L30" i="5"/>
  <c r="M54" i="7"/>
  <c r="O54" i="7" s="1"/>
  <c r="N54" i="7"/>
  <c r="Q54" i="7"/>
  <c r="M59" i="7"/>
  <c r="N59" i="7"/>
  <c r="Q59" i="7"/>
  <c r="N50" i="7"/>
  <c r="Q50" i="7"/>
  <c r="M62" i="7"/>
  <c r="O62" i="7" s="1"/>
  <c r="N62" i="7"/>
  <c r="Q62" i="7"/>
  <c r="M24" i="7"/>
  <c r="N24" i="7"/>
  <c r="Q24" i="7"/>
  <c r="M66" i="7"/>
  <c r="N66" i="7"/>
  <c r="Q66" i="7"/>
  <c r="M32" i="7"/>
  <c r="N32" i="7"/>
  <c r="Q32" i="7"/>
  <c r="M20" i="7"/>
  <c r="N20" i="7"/>
  <c r="Q20" i="7"/>
  <c r="M23" i="7"/>
  <c r="N23" i="7"/>
  <c r="Q23" i="7"/>
  <c r="M58" i="7"/>
  <c r="N58" i="7"/>
  <c r="Q58" i="7"/>
  <c r="M14" i="7"/>
  <c r="N14" i="7"/>
  <c r="O14" i="7"/>
  <c r="Q14" i="7"/>
  <c r="M31" i="7"/>
  <c r="N31" i="7"/>
  <c r="Q31" i="7"/>
  <c r="M44" i="7"/>
  <c r="N44" i="7"/>
  <c r="O44" i="7"/>
  <c r="Q44" i="7"/>
  <c r="O67" i="7"/>
  <c r="N67" i="7"/>
  <c r="Q67" i="7"/>
  <c r="M52" i="7"/>
  <c r="O52" i="7" s="1"/>
  <c r="N52" i="7"/>
  <c r="Q52" i="7"/>
  <c r="N68" i="7"/>
  <c r="Q68" i="7"/>
  <c r="M48" i="7"/>
  <c r="N48" i="7"/>
  <c r="Q48" i="7"/>
  <c r="M56" i="7"/>
  <c r="N56" i="7"/>
  <c r="Q56" i="7"/>
  <c r="M40" i="7"/>
  <c r="N40" i="7"/>
  <c r="Q40" i="7"/>
  <c r="M22" i="7"/>
  <c r="N22" i="7"/>
  <c r="Q22" i="7"/>
  <c r="O72" i="7"/>
  <c r="N72" i="7"/>
  <c r="Q72" i="7"/>
  <c r="M8" i="7"/>
  <c r="O8" i="7" s="1"/>
  <c r="N8" i="7"/>
  <c r="Q8" i="7"/>
  <c r="M45" i="7"/>
  <c r="N45" i="7"/>
  <c r="O45" i="7"/>
  <c r="Q45" i="7"/>
  <c r="P45" i="7" s="1"/>
  <c r="R45" i="7" s="1"/>
  <c r="M33" i="7"/>
  <c r="N33" i="7"/>
  <c r="O33" i="7"/>
  <c r="Q33" i="7"/>
  <c r="P33" i="7" s="1"/>
  <c r="R33" i="7" s="1"/>
  <c r="M19" i="7"/>
  <c r="N19" i="7"/>
  <c r="O19" i="7"/>
  <c r="Q19" i="7"/>
  <c r="M49" i="7"/>
  <c r="N49" i="7"/>
  <c r="O49" i="7" s="1"/>
  <c r="Q49" i="7"/>
  <c r="P49" i="7" s="1"/>
  <c r="R49" i="7" s="1"/>
  <c r="M38" i="7"/>
  <c r="N38" i="7"/>
  <c r="O38" i="7"/>
  <c r="Q38" i="7"/>
  <c r="P38" i="7" s="1"/>
  <c r="R38" i="7" s="1"/>
  <c r="M46" i="7"/>
  <c r="O46" i="7" s="1"/>
  <c r="N46" i="7"/>
  <c r="Q46" i="7"/>
  <c r="P46" i="7" s="1"/>
  <c r="R46" i="7" s="1"/>
  <c r="M16" i="7"/>
  <c r="O16" i="7" s="1"/>
  <c r="N16" i="7"/>
  <c r="Q16" i="7"/>
  <c r="O35" i="7"/>
  <c r="N35" i="7"/>
  <c r="Q35" i="7"/>
  <c r="P35" i="7" s="1"/>
  <c r="R35" i="7" s="1"/>
  <c r="P19" i="7" l="1"/>
  <c r="R19" i="7" s="1"/>
  <c r="P8" i="7"/>
  <c r="R8" i="7" s="1"/>
  <c r="P16" i="7"/>
  <c r="R16" i="7" s="1"/>
  <c r="O59" i="7"/>
  <c r="O31" i="7"/>
  <c r="P31" i="7" s="1"/>
  <c r="O23" i="7"/>
  <c r="P23" i="7" s="1"/>
  <c r="O40" i="7"/>
  <c r="P40" i="7" s="1"/>
  <c r="O32" i="7"/>
  <c r="P32" i="7" s="1"/>
  <c r="O22" i="5"/>
  <c r="O7" i="5"/>
  <c r="O13" i="5"/>
  <c r="O25" i="5"/>
  <c r="O11" i="5"/>
  <c r="R32" i="6"/>
  <c r="P52" i="7"/>
  <c r="O50" i="7"/>
  <c r="P50" i="7" s="1"/>
  <c r="O22" i="7"/>
  <c r="P22" i="7" s="1"/>
  <c r="O48" i="7"/>
  <c r="O68" i="7"/>
  <c r="P68" i="7" s="1"/>
  <c r="O56" i="7"/>
  <c r="P56" i="7" s="1"/>
  <c r="P14" i="7"/>
  <c r="P72" i="7"/>
  <c r="O24" i="7"/>
  <c r="P24" i="7" s="1"/>
  <c r="P48" i="7"/>
  <c r="O58" i="7"/>
  <c r="P58" i="7" s="1"/>
  <c r="O20" i="7"/>
  <c r="P20" i="7" s="1"/>
  <c r="O66" i="7"/>
  <c r="P66" i="7" s="1"/>
  <c r="P62" i="7"/>
  <c r="P67" i="7"/>
  <c r="P44" i="7"/>
  <c r="R21" i="6"/>
  <c r="R20" i="6"/>
  <c r="R9" i="6"/>
  <c r="R30" i="6"/>
  <c r="R24" i="6"/>
  <c r="R15" i="6"/>
  <c r="R29" i="6"/>
  <c r="R27" i="6"/>
  <c r="R16" i="6"/>
  <c r="R7" i="6"/>
  <c r="R36" i="6"/>
  <c r="R25" i="6"/>
  <c r="R11" i="6"/>
  <c r="R23" i="6"/>
  <c r="R10" i="6"/>
  <c r="R17" i="6"/>
  <c r="R34" i="6"/>
  <c r="R31" i="6"/>
  <c r="O12" i="5"/>
  <c r="O26" i="5"/>
  <c r="O24" i="5"/>
  <c r="O6" i="5"/>
  <c r="O19" i="5"/>
  <c r="O23" i="5"/>
  <c r="O18" i="5"/>
  <c r="O27" i="5"/>
  <c r="O29" i="5"/>
  <c r="O21" i="5"/>
  <c r="O14" i="5"/>
  <c r="O15" i="5"/>
  <c r="O9" i="5"/>
  <c r="O3" i="5"/>
  <c r="O20" i="5"/>
  <c r="O10" i="5"/>
  <c r="O16" i="5"/>
  <c r="O8" i="5"/>
  <c r="O5" i="5"/>
  <c r="O17" i="5"/>
  <c r="O4" i="5"/>
  <c r="O28" i="5"/>
  <c r="P59" i="7"/>
  <c r="P54" i="7"/>
  <c r="M11" i="7" l="1"/>
  <c r="N11" i="7" l="1"/>
  <c r="O11" i="7" s="1"/>
  <c r="Q11" i="7"/>
  <c r="P11" i="7" l="1"/>
  <c r="R59" i="7" s="1"/>
  <c r="R24" i="7" l="1"/>
  <c r="R54" i="7"/>
  <c r="R11" i="7"/>
  <c r="R40" i="7"/>
  <c r="R14" i="7"/>
  <c r="R50" i="7"/>
  <c r="R52" i="7"/>
  <c r="R23" i="7"/>
  <c r="R32" i="7"/>
  <c r="R66" i="7"/>
  <c r="R68" i="7"/>
  <c r="R31" i="7"/>
  <c r="R72" i="7"/>
  <c r="R62" i="7"/>
  <c r="R20" i="7"/>
  <c r="R44" i="7"/>
  <c r="R67" i="7"/>
  <c r="R22" i="7"/>
  <c r="R48" i="7"/>
  <c r="R56" i="7"/>
  <c r="R58" i="7"/>
</calcChain>
</file>

<file path=xl/sharedStrings.xml><?xml version="1.0" encoding="utf-8"?>
<sst xmlns="http://schemas.openxmlformats.org/spreadsheetml/2006/main" count="410" uniqueCount="274">
  <si>
    <t>Palkintosijojen pisterajat</t>
  </si>
  <si>
    <t>Kokonaispisteet</t>
  </si>
  <si>
    <t>Värimerkinnät laskentataulukossa</t>
  </si>
  <si>
    <t>I-palkinnon pisteraja</t>
  </si>
  <si>
    <t>Kun pistemäärä on 0</t>
  </si>
  <si>
    <t>II-palkinnon pisteraja</t>
  </si>
  <si>
    <t>Kun pisteet ovat näppäilyvirheen takia yli 20</t>
  </si>
  <si>
    <t>III-palkinnon pisteraja</t>
  </si>
  <si>
    <t>Kun pisteet 1-20</t>
  </si>
  <si>
    <t>Nro</t>
  </si>
  <si>
    <t>Ohjaaja</t>
  </si>
  <si>
    <t>Rekisterinro</t>
  </si>
  <si>
    <t>Koira</t>
  </si>
  <si>
    <t>Rasti 1</t>
  </si>
  <si>
    <t>Rasti 2</t>
  </si>
  <si>
    <t>Rasti 3</t>
  </si>
  <si>
    <t>Rasti 4</t>
  </si>
  <si>
    <t>Rasti 5</t>
  </si>
  <si>
    <t>Yhteensä</t>
  </si>
  <si>
    <t>Palkinto</t>
  </si>
  <si>
    <t>Sijoitus</t>
  </si>
  <si>
    <t>VOI</t>
  </si>
  <si>
    <t>Käytössä huomioon otettavia asioita</t>
  </si>
  <si>
    <t xml:space="preserve"> * Yhteispisteet, palkintosija ja sijoitus lasketaan vain, mikäli koiralle on merkitty starttinumero 1. sarakkeeseen.</t>
  </si>
  <si>
    <t>* Jos joltain rastilta on 0 pistettä tai viiva, niin yhteispisteet lasketaan ja palkintosija näytetään, mutta ei sijoitusta.</t>
  </si>
  <si>
    <t>*Jos pistesarakkeessa on jotain virheellistä (tekstiä, pistemäärä muuta kuin 0-20 tms.) niin solun taustaväriksi tulee musta. Jos pistemäärä on 0 tai koira keskeyttää (-), niin solun taustaväriksi tulee punainen. Täyttämättömät ruudut näkyvät ruskeina ja täytetyt vihreinä.</t>
  </si>
  <si>
    <t xml:space="preserve">* Jos luokassa starttaa enemmän kuin 32 koiraa, johon taulukossa on tilaa varattuna, niin lisää johonkin kohtaa taulukkoa uusia rivejä. Tämä on kätevintä tehdä jonkun muun kuin ensimmäisen rivin kohdalla ja ennen kuin viimeinenkin tyhjä rivi on jo käytetty. </t>
  </si>
  <si>
    <t xml:space="preserve">*Kun luokan tiedot ovat valmiit, klikkaa "Sijoitus"-sarakkeen kohdalla olevaa harmaata nuolta ja valitse kohta "Lajittele A-Ö", niin saat luokan koirat sijoituksen mukaiseen järjestykseen. Jos useita koiria on sijoilla 1 tai 2, niin suoritetaan loppukilpailu sijojen ratkaisemiseksi. Kun keskinäinen järjestys on valmis, kirjaa sijanumero käsin ko. koirien kohdalle. </t>
  </si>
  <si>
    <t>* Palkintosija ja sijoitus tulevat näkyviin, kun jokaiselta rastilta on pistemäärä. Jos koirakko keskeyttää ja tulos on "-", merkitse "-" kaikille niille rasteille, joissa se ei ole käynyt (näin tulokseksi tulee -)</t>
  </si>
  <si>
    <t>Tiedot kannattaa tuoda  taulukkoon Koekalenteri-ohjelmasta tuottamalla ensin WT-kokeen koirista starttilista, jonka ohessa saat tekstitiedoston koirien rekisterinumeroista, ohjaajien nimistä ja koirien nimistä. Ko. tiedostosta voit kopioida luokittain koirien tiedot suoraan taulukkoon. Kun liität tietoja, niin liittämisasetuksista kannattaa valita "Arvot", jolloin taulukon muotoilu säilyy ennallaan. Voi liittämisen jälkeen halutessasi piilottaa rekisterinumero- ja/tai ohjaaja-kentät.</t>
  </si>
  <si>
    <t>MESTARUUS</t>
  </si>
  <si>
    <t>DERBY</t>
  </si>
  <si>
    <t>Rasti 6</t>
  </si>
  <si>
    <t>Rasti 7</t>
  </si>
  <si>
    <t>Rasti 8</t>
  </si>
  <si>
    <t>Niinlammen Gini</t>
  </si>
  <si>
    <t>Metsäsuharin Talvikki</t>
  </si>
  <si>
    <t>Icywaters Amriswil</t>
  </si>
  <si>
    <t>Olevinaan Maistelee Metsoa Mättähällä</t>
  </si>
  <si>
    <t>Riistaryövärin Hersyvä Heinätavi</t>
  </si>
  <si>
    <t>Biamin Silläsiisti</t>
  </si>
  <si>
    <t>Biamin Supersankari</t>
  </si>
  <si>
    <t>Retkikaverin Nyyrikki</t>
  </si>
  <si>
    <t>Middle River's Sky Of California</t>
  </si>
  <si>
    <t>Icywaters Andeer</t>
  </si>
  <si>
    <t>Metsäsuharin Talviuni</t>
  </si>
  <si>
    <t>Wauhti-Wiivan Helvetia Hehku</t>
  </si>
  <si>
    <t>Middle River's Forest Harmony</t>
  </si>
  <si>
    <t>Middle River's Forest Late Night</t>
  </si>
  <si>
    <t>Jummi-Jammin Alpenglow</t>
  </si>
  <si>
    <t>Reedrunner's Red Diamond</t>
  </si>
  <si>
    <t>Indy Lab Blue Devil</t>
  </si>
  <si>
    <t>Indy Lab Blueberry</t>
  </si>
  <si>
    <t>No More Erotica</t>
  </si>
  <si>
    <t>Riekonkiepin Suomu</t>
  </si>
  <si>
    <t>Satukartanon Floki</t>
  </si>
  <si>
    <t>Metsäsuharin Talviyö</t>
  </si>
  <si>
    <t>Eagle Owl's William Wallace</t>
  </si>
  <si>
    <t>Riekonkiepin Ounas</t>
  </si>
  <si>
    <t>Middle River's Sky Of Alaska</t>
  </si>
  <si>
    <t>Metsäsuharin Hiirenkorva</t>
  </si>
  <si>
    <t>Jummi-Jammin Islay Storm</t>
  </si>
  <si>
    <t>Niinlammen Gisella</t>
  </si>
  <si>
    <t>Indy Lab Blue Magic</t>
  </si>
  <si>
    <t>Olevinaan Valikoi Varista Vesakossa</t>
  </si>
  <si>
    <t>Välikallion Broidi</t>
  </si>
  <si>
    <t>Taifuunittaren Fox River</t>
  </si>
  <si>
    <r>
      <t>Jummi-</t>
    </r>
    <r>
      <rPr>
        <sz val="11"/>
        <color theme="1"/>
        <rFont val="Calibri"/>
        <family val="2"/>
        <scheme val="minor"/>
      </rPr>
      <t>Jammin Tamnavulin</t>
    </r>
  </si>
  <si>
    <t>Taifuunittaren Fortymile</t>
  </si>
  <si>
    <t>Middle River's Sky Of Hawaii</t>
  </si>
  <si>
    <t>Falconfields Northern Star</t>
  </si>
  <si>
    <t>Olevinaan Sooloilee Sorsa Suussaan</t>
  </si>
  <si>
    <t>Starcreek Undertaker</t>
  </si>
  <si>
    <t>Vesiketun Gabrielle</t>
  </si>
  <si>
    <t>Olevinaan Keppostelee Kyyhkyn Kanssa</t>
  </si>
  <si>
    <t>Falconfields Quick Star</t>
  </si>
  <si>
    <t>Taifuunittaren Farewell Big River</t>
  </si>
  <si>
    <t>Niinlammen Giovanna</t>
  </si>
  <si>
    <t>Weljesten Xantia</t>
  </si>
  <si>
    <t>Tassutaipaleen Jukolan Aapo</t>
  </si>
  <si>
    <t>Olevinaan Temppuilee Tavin Tykönä</t>
  </si>
  <si>
    <t>Metsäsuharin Herneenverso</t>
  </si>
  <si>
    <t>Retkikaverin Vellamo</t>
  </si>
  <si>
    <t>Waterfowler Mercury</t>
  </si>
  <si>
    <t>Middle River's Sky Of Indiana</t>
  </si>
  <si>
    <t>Tyttötuli</t>
  </si>
  <si>
    <t>Sidewild Early Escape</t>
  </si>
  <si>
    <t>Jummi-Jammin Ballina</t>
  </si>
  <si>
    <t>Ristilän Next Level</t>
  </si>
  <si>
    <t>Taifuunittaren Lorillard</t>
  </si>
  <si>
    <t>Vilijonkan Duckrocks Gaarna</t>
  </si>
  <si>
    <t>Middle River's No Barking Just Sparkling</t>
  </si>
  <si>
    <t>Taifuunittaren Sunshine Mountains</t>
  </si>
  <si>
    <t>Riekonkiepin Levi</t>
  </si>
  <si>
    <t>Reedrunner's Quidditching Rubeus</t>
  </si>
  <si>
    <t>Middle River's Forest Myth</t>
  </si>
  <si>
    <t>Brufinn Gundogs Choice</t>
  </si>
  <si>
    <t>Middle River's Sky Of Colorado</t>
  </si>
  <si>
    <t>Middle River's Sky Of Nebraska</t>
  </si>
  <si>
    <t>Brufinn Easy To Please</t>
  </si>
  <si>
    <t>Hiertagård's Aramis</t>
  </si>
  <si>
    <t>Reedrunner’s Red Fox</t>
  </si>
  <si>
    <t>Reedrunner's Red Pepper</t>
  </si>
  <si>
    <t>Brufinn Gun Great</t>
  </si>
  <si>
    <t>Sirkku Petäjäniemi</t>
  </si>
  <si>
    <t>Ilkka Suominen</t>
  </si>
  <si>
    <t>Mari Koivisto</t>
  </si>
  <si>
    <t>Päivi Halonen</t>
  </si>
  <si>
    <t xml:space="preserve">Mia Purho </t>
  </si>
  <si>
    <t>Piia Juhola</t>
  </si>
  <si>
    <t>Jari Jantunen</t>
  </si>
  <si>
    <t xml:space="preserve">Tuija Löppönen,  </t>
  </si>
  <si>
    <t>Jenni Ruutiainen</t>
  </si>
  <si>
    <t>Heli Siitari</t>
  </si>
  <si>
    <t>Teija Ovaskainen</t>
  </si>
  <si>
    <t>Hanna Tani</t>
  </si>
  <si>
    <t>Sanna Meriläinen</t>
  </si>
  <si>
    <t>Kurki Markus Eemeli</t>
  </si>
  <si>
    <t>Kati Tarkiainen</t>
  </si>
  <si>
    <t>Jaana Mäkitie</t>
  </si>
  <si>
    <t>Timo Halme</t>
  </si>
  <si>
    <t>Kirsti Jäämaa</t>
  </si>
  <si>
    <t>Vesa Saviahde</t>
  </si>
  <si>
    <t>Jouni Karenius</t>
  </si>
  <si>
    <t>Outi Pekkola</t>
  </si>
  <si>
    <t>Ari Keskinen</t>
  </si>
  <si>
    <t>Jukka Nikunen</t>
  </si>
  <si>
    <t>Pamela Ekström</t>
  </si>
  <si>
    <t>Riina Laiho</t>
  </si>
  <si>
    <t>Janne Ponsimaa</t>
  </si>
  <si>
    <t xml:space="preserve"> Elina Kestilä-Kekkonen</t>
  </si>
  <si>
    <t>Maiju Silander</t>
  </si>
  <si>
    <t>Susanna Jussila</t>
  </si>
  <si>
    <t>Sanna Nurminen</t>
  </si>
  <si>
    <t>Tiina Mursula</t>
  </si>
  <si>
    <t>Saara Seppänen</t>
  </si>
  <si>
    <t>Anu Härkönen</t>
  </si>
  <si>
    <t>Heli Korpinen</t>
  </si>
  <si>
    <t>Jenni Jarkko</t>
  </si>
  <si>
    <t>Maarit Saarinen</t>
  </si>
  <si>
    <t>Matti Rusi</t>
  </si>
  <si>
    <t xml:space="preserve">Sulonen Maija </t>
  </si>
  <si>
    <t>Lotta Vuorinen</t>
  </si>
  <si>
    <t>Juha Kivijarvi</t>
  </si>
  <si>
    <t>Anni Viitanen</t>
  </si>
  <si>
    <t>Pasi Sauvolainen</t>
  </si>
  <si>
    <t>Aet Udusaar</t>
  </si>
  <si>
    <t>Sanna Puustinen</t>
  </si>
  <si>
    <t>Pia Kujanpää</t>
  </si>
  <si>
    <t>Anne-Maija Saarinen</t>
  </si>
  <si>
    <t>Jenna Laakso</t>
  </si>
  <si>
    <t>Elsi Korpi</t>
  </si>
  <si>
    <t>Ilta Leimu</t>
  </si>
  <si>
    <t>Niko Okkonen</t>
  </si>
  <si>
    <t>Säde Suonpää</t>
  </si>
  <si>
    <t>Terhi Sollamo</t>
  </si>
  <si>
    <t>Katja Taalikka</t>
  </si>
  <si>
    <t>Välimäki Emmi</t>
  </si>
  <si>
    <t>Minna Johansson</t>
  </si>
  <si>
    <t>Helinä Kettunen</t>
  </si>
  <si>
    <t>Saila Holmalahti</t>
  </si>
  <si>
    <t>Niina Hiltunen</t>
  </si>
  <si>
    <t>Pii Bäck</t>
  </si>
  <si>
    <t>Pasi Koivunen</t>
  </si>
  <si>
    <t>Risto Väätäinen</t>
  </si>
  <si>
    <t>Jukka Rastas</t>
  </si>
  <si>
    <t>Fanny Larsen</t>
  </si>
  <si>
    <t>Heini Pääkkönen</t>
  </si>
  <si>
    <t>Petri Taskinen</t>
  </si>
  <si>
    <t>Annukka Kuokkanen</t>
  </si>
  <si>
    <t>Cilla Laitinen</t>
  </si>
  <si>
    <t>Esa Valkonen</t>
  </si>
  <si>
    <t>Esa Honkaniemi</t>
  </si>
  <si>
    <t>Pasi Tikka</t>
  </si>
  <si>
    <r>
      <t>Metsäsuharin Talvipakkanen</t>
    </r>
    <r>
      <rPr>
        <sz val="11"/>
        <color theme="1"/>
        <rFont val="Calibri"/>
        <family val="2"/>
        <scheme val="minor"/>
      </rPr>
      <t xml:space="preserve">, </t>
    </r>
  </si>
  <si>
    <t>Tähtiharjun Rotor</t>
  </si>
  <si>
    <t>Eagle Owl's Paint It Black</t>
  </si>
  <si>
    <t>Eagle Owl's A Fistful Of Dollars</t>
  </si>
  <si>
    <t>Highhut's Nekkar</t>
  </si>
  <si>
    <t>Rixman Duuri</t>
  </si>
  <si>
    <t>Lekking For Fubar</t>
  </si>
  <si>
    <t>Metsäsuharin Vilkas</t>
  </si>
  <si>
    <t>Jummi-Jammin Don't Fear The Reaper</t>
  </si>
  <si>
    <t>Satukartanon Briar Rose</t>
  </si>
  <si>
    <t>Saxaphone May Thorn</t>
  </si>
  <si>
    <t>No More Crow</t>
  </si>
  <si>
    <t>Sea-Croft Dragonfly</t>
  </si>
  <si>
    <t>Middle River's Gun Ironman</t>
  </si>
  <si>
    <t>Reedrunner's Judy Hobbs</t>
  </si>
  <si>
    <t>Zarafina's Freja</t>
  </si>
  <si>
    <t>Fendawood Louisiana</t>
  </si>
  <si>
    <t>Carmal's Olympic Medalist</t>
  </si>
  <si>
    <t>Chilihunters Cap Olea</t>
  </si>
  <si>
    <t>Eagle Owl's A Fistful Of Dynamite</t>
  </si>
  <si>
    <t>No More Belief</t>
  </si>
  <si>
    <t>Falconfields Apollon</t>
  </si>
  <si>
    <t>Brookbank Diesel</t>
  </si>
  <si>
    <t>Lindeth Henry</t>
  </si>
  <si>
    <t>Namusillan Pikku Myy</t>
  </si>
  <si>
    <t>Metsäsuharin Aamu-Usva</t>
  </si>
  <si>
    <t>Namusillan Superkuu</t>
  </si>
  <si>
    <t>Starcreek Spartacus</t>
  </si>
  <si>
    <t>Wildwitch Siella</t>
  </si>
  <si>
    <t>Wildwitch Vamos</t>
  </si>
  <si>
    <t>Wildwitch Sarrit</t>
  </si>
  <si>
    <t>Indy Lab Amazing Gift</t>
  </si>
  <si>
    <t>Namusillan Revontuli</t>
  </si>
  <si>
    <t>Falconfields Asterion</t>
  </si>
  <si>
    <t>No More Chaos</t>
  </si>
  <si>
    <r>
      <t>Reedrunner's Katrina Van Tassel</t>
    </r>
    <r>
      <rPr>
        <sz val="11"/>
        <color theme="1"/>
        <rFont val="Calibri"/>
        <family val="2"/>
        <scheme val="minor"/>
      </rPr>
      <t xml:space="preserve">, </t>
    </r>
  </si>
  <si>
    <t>Arto Takkunen</t>
  </si>
  <si>
    <t>Mikko Pihlajamäki</t>
  </si>
  <si>
    <t>Mika Laine</t>
  </si>
  <si>
    <t>Anne Friis</t>
  </si>
  <si>
    <t>Marika Ruotsalainen</t>
  </si>
  <si>
    <t>Sanna Suikki</t>
  </si>
  <si>
    <t>Janne Turja</t>
  </si>
  <si>
    <t>Mika Lappalainen</t>
  </si>
  <si>
    <t>Timo Korvola</t>
  </si>
  <si>
    <t>Pasi Pöppönen</t>
  </si>
  <si>
    <t>Riitta Jumisko</t>
  </si>
  <si>
    <t>Ilpo Pöyhönen</t>
  </si>
  <si>
    <t>Timo Rantanen</t>
  </si>
  <si>
    <t>Jarmo Hatunen</t>
  </si>
  <si>
    <t>Tomi Sarkkinen</t>
  </si>
  <si>
    <t>Anne Pääkkönen</t>
  </si>
  <si>
    <t>Maarit Nikkanen</t>
  </si>
  <si>
    <t>Juha Pietarinen</t>
  </si>
  <si>
    <t>Teijo Kostian</t>
  </si>
  <si>
    <t>Mervi Salo</t>
  </si>
  <si>
    <t>Hanna-Elisa Kuikko</t>
  </si>
  <si>
    <t>Pia Back</t>
  </si>
  <si>
    <t>Maarit Ponsimaa</t>
  </si>
  <si>
    <t>Janne Lähteenaro</t>
  </si>
  <si>
    <t>Mari Olkkonen</t>
  </si>
  <si>
    <t>Riitta Väisänen</t>
  </si>
  <si>
    <t>Jarno Heikkinen</t>
  </si>
  <si>
    <t>Maria Tero</t>
  </si>
  <si>
    <t>Kerolain Filimonova</t>
  </si>
  <si>
    <t>Konsta Niiranen</t>
  </si>
  <si>
    <t>x</t>
  </si>
  <si>
    <t>kesk</t>
  </si>
  <si>
    <t>JOUKKUE</t>
  </si>
  <si>
    <t>NIINILAMMEN KENNEL</t>
  </si>
  <si>
    <t>Niinilammen Gini</t>
  </si>
  <si>
    <t>Niinilammen Giovanna</t>
  </si>
  <si>
    <t>Jenny Jarkko</t>
  </si>
  <si>
    <t>Niinilammen Gisella</t>
  </si>
  <si>
    <t>TAIFUUNITTAREN CARIBUT</t>
  </si>
  <si>
    <t>MIDDLE RIVER´S VIIKARIT 2</t>
  </si>
  <si>
    <t>Middle River´s Sky of Hawaii</t>
  </si>
  <si>
    <t>Middle River´s Sky of California</t>
  </si>
  <si>
    <t xml:space="preserve">Middle River´s Sky of Alaska </t>
  </si>
  <si>
    <t>MIDDLE RIVER´S VIIKARIT 3</t>
  </si>
  <si>
    <t>Middle River´s Forest Harmony</t>
  </si>
  <si>
    <t>Middle River´s Forest Myth</t>
  </si>
  <si>
    <t>Middle River´s Forest Late Night</t>
  </si>
  <si>
    <t>KENNEL REEDRUNNER´S</t>
  </si>
  <si>
    <t>Reedrunner´s Red Diamond</t>
  </si>
  <si>
    <t>Hanna-Mari Tani</t>
  </si>
  <si>
    <t>Reedrunner´s Red Pepper</t>
  </si>
  <si>
    <t>Reedrunner´s Red Fox</t>
  </si>
  <si>
    <t>OLEVINAAN LABRADORIT</t>
  </si>
  <si>
    <t>INDY LAB BLUE BROTHER  &amp; SISTERS</t>
  </si>
  <si>
    <t>Maija Sulonen</t>
  </si>
  <si>
    <t>Olevinaan Maistelee Metsoa Mättäähällä</t>
  </si>
  <si>
    <t>Mia Purho</t>
  </si>
  <si>
    <t>METSÄSUHARIN</t>
  </si>
  <si>
    <t>Metsäsuharin Talvipakkanen</t>
  </si>
  <si>
    <t>PISTEET</t>
  </si>
  <si>
    <t>RIEKONKIEPIN</t>
  </si>
  <si>
    <t xml:space="preserve">kesk </t>
  </si>
  <si>
    <t>Paras vesityö</t>
  </si>
  <si>
    <t>Paras Yhteistyö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</si>
</sst>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0"/>
      <name val="Calibri"/>
      <family val="2"/>
      <scheme val="minor"/>
    </font>
    <font>
      <b/>
      <sz val="20"/>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sz val="12"/>
      <color rgb="FF006100"/>
      <name val="Calibri"/>
      <family val="2"/>
      <scheme val="minor"/>
    </font>
    <font>
      <b/>
      <sz val="12"/>
      <color theme="0"/>
      <name val="Calibri"/>
      <family val="2"/>
      <scheme val="minor"/>
    </font>
    <font>
      <sz val="11"/>
      <color theme="1"/>
      <name val="Calibri"/>
      <family val="2"/>
    </font>
    <font>
      <b/>
      <sz val="11"/>
      <color theme="1"/>
      <name val="Calibri"/>
      <family val="2"/>
      <scheme val="minor"/>
    </font>
  </fonts>
  <fills count="14">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3" tint="0.39997558519241921"/>
        <bgColor indexed="64"/>
      </patternFill>
    </fill>
    <fill>
      <patternFill patternType="solid">
        <fgColor rgb="FFFFFF66"/>
        <bgColor indexed="64"/>
      </patternFill>
    </fill>
    <fill>
      <patternFill patternType="solid">
        <fgColor theme="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rgb="FFC6EFCE"/>
      </patternFill>
    </fill>
    <fill>
      <patternFill patternType="solid">
        <fgColor rgb="FFFFFF00"/>
        <bgColor indexed="64"/>
      </patternFill>
    </fill>
  </fills>
  <borders count="16">
    <border>
      <left/>
      <right/>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12" borderId="0" applyNumberFormat="0" applyBorder="0" applyAlignment="0" applyProtection="0"/>
  </cellStyleXfs>
  <cellXfs count="113">
    <xf numFmtId="0" fontId="0" fillId="0" borderId="0" xfId="0"/>
    <xf numFmtId="0" fontId="0" fillId="3" borderId="0" xfId="0" applyFill="1"/>
    <xf numFmtId="0" fontId="0" fillId="4" borderId="0" xfId="0" applyFill="1"/>
    <xf numFmtId="0" fontId="0" fillId="2" borderId="0" xfId="0" applyFill="1"/>
    <xf numFmtId="0" fontId="0" fillId="6" borderId="0" xfId="0" applyFill="1"/>
    <xf numFmtId="0" fontId="1" fillId="7" borderId="0" xfId="0" applyFont="1" applyFill="1"/>
    <xf numFmtId="0" fontId="0" fillId="0" borderId="0" xfId="0" applyAlignment="1">
      <alignment horizontal="center"/>
    </xf>
    <xf numFmtId="0" fontId="3" fillId="10" borderId="5" xfId="0" applyFont="1" applyFill="1" applyBorder="1" applyAlignment="1" applyProtection="1">
      <alignment horizontal="center"/>
      <protection locked="0"/>
    </xf>
    <xf numFmtId="0" fontId="3" fillId="10" borderId="4" xfId="0" applyFont="1" applyFill="1" applyBorder="1" applyAlignment="1" applyProtection="1">
      <alignment horizontal="center"/>
      <protection locked="0"/>
    </xf>
    <xf numFmtId="0" fontId="3" fillId="9" borderId="6" xfId="0" applyFont="1" applyFill="1" applyBorder="1" applyAlignment="1">
      <alignment horizontal="right"/>
    </xf>
    <xf numFmtId="0" fontId="3" fillId="9" borderId="4" xfId="0" applyFont="1" applyFill="1" applyBorder="1" applyAlignment="1">
      <alignment horizontal="right"/>
    </xf>
    <xf numFmtId="0" fontId="3" fillId="10" borderId="3" xfId="0" applyFont="1" applyFill="1" applyBorder="1" applyAlignment="1" applyProtection="1">
      <alignment horizontal="center"/>
      <protection locked="0"/>
    </xf>
    <xf numFmtId="0" fontId="3" fillId="10" borderId="2" xfId="0" applyFont="1" applyFill="1" applyBorder="1" applyAlignment="1" applyProtection="1">
      <alignment horizontal="center"/>
      <protection locked="0"/>
    </xf>
    <xf numFmtId="0" fontId="3" fillId="9" borderId="2" xfId="0" applyFont="1" applyFill="1" applyBorder="1" applyAlignment="1">
      <alignment horizontal="right"/>
    </xf>
    <xf numFmtId="0" fontId="3" fillId="10" borderId="8" xfId="0" applyFont="1" applyFill="1" applyBorder="1" applyAlignment="1" applyProtection="1">
      <alignment horizontal="center"/>
      <protection locked="0"/>
    </xf>
    <xf numFmtId="0" fontId="3" fillId="9" borderId="9" xfId="0" applyFont="1" applyFill="1" applyBorder="1" applyAlignment="1">
      <alignment horizontal="right"/>
    </xf>
    <xf numFmtId="0" fontId="3" fillId="9" borderId="7" xfId="0" applyFont="1" applyFill="1" applyBorder="1" applyAlignment="1">
      <alignment horizontal="right"/>
    </xf>
    <xf numFmtId="0" fontId="3" fillId="10" borderId="5" xfId="0" applyFont="1" applyFill="1" applyBorder="1" applyProtection="1">
      <protection locked="0"/>
    </xf>
    <xf numFmtId="0" fontId="3" fillId="10" borderId="3" xfId="0" applyFont="1" applyFill="1" applyBorder="1" applyProtection="1">
      <protection locked="0"/>
    </xf>
    <xf numFmtId="0" fontId="3" fillId="10" borderId="8" xfId="0" applyFont="1" applyFill="1" applyBorder="1" applyProtection="1">
      <protection locked="0"/>
    </xf>
    <xf numFmtId="0" fontId="3" fillId="10" borderId="7" xfId="0" applyFont="1" applyFill="1" applyBorder="1" applyAlignment="1" applyProtection="1">
      <alignment horizontal="center"/>
      <protection locked="0"/>
    </xf>
    <xf numFmtId="0" fontId="4" fillId="9" borderId="0" xfId="0" applyFont="1" applyFill="1" applyAlignment="1" applyProtection="1">
      <alignment vertical="top"/>
      <protection locked="0"/>
    </xf>
    <xf numFmtId="0" fontId="2" fillId="8" borderId="9" xfId="0" applyFont="1" applyFill="1" applyBorder="1"/>
    <xf numFmtId="0" fontId="0" fillId="8" borderId="9" xfId="0" applyFill="1" applyBorder="1"/>
    <xf numFmtId="0" fontId="0" fillId="8" borderId="7" xfId="0" applyFill="1" applyBorder="1"/>
    <xf numFmtId="0" fontId="5" fillId="0" borderId="0" xfId="0" applyFont="1"/>
    <xf numFmtId="0" fontId="0" fillId="0" borderId="0" xfId="0" applyAlignment="1">
      <alignment wrapText="1"/>
    </xf>
    <xf numFmtId="0" fontId="3" fillId="9" borderId="6" xfId="0" applyFont="1" applyFill="1" applyBorder="1"/>
    <xf numFmtId="0" fontId="3" fillId="9" borderId="9" xfId="0" applyFont="1" applyFill="1" applyBorder="1"/>
    <xf numFmtId="0" fontId="4" fillId="9" borderId="12" xfId="0" applyFont="1" applyFill="1" applyBorder="1" applyAlignment="1">
      <alignment horizontal="left" vertical="top"/>
    </xf>
    <xf numFmtId="0" fontId="3" fillId="11" borderId="11" xfId="0" applyFont="1" applyFill="1" applyBorder="1" applyAlignment="1" applyProtection="1">
      <alignment horizontal="right"/>
      <protection locked="0"/>
    </xf>
    <xf numFmtId="0" fontId="3" fillId="11" borderId="6" xfId="0" applyFont="1" applyFill="1" applyBorder="1" applyAlignment="1" applyProtection="1">
      <alignment horizontal="right"/>
      <protection locked="0"/>
    </xf>
    <xf numFmtId="0" fontId="3" fillId="11" borderId="1" xfId="0" applyFont="1" applyFill="1" applyBorder="1" applyAlignment="1" applyProtection="1">
      <alignment horizontal="right"/>
      <protection locked="0"/>
    </xf>
    <xf numFmtId="0" fontId="3" fillId="11" borderId="0" xfId="0" applyFont="1" applyFill="1" applyAlignment="1" applyProtection="1">
      <alignment horizontal="right"/>
      <protection locked="0"/>
    </xf>
    <xf numFmtId="0" fontId="3" fillId="11" borderId="10" xfId="0" applyFont="1" applyFill="1" applyBorder="1" applyAlignment="1" applyProtection="1">
      <alignment horizontal="right"/>
      <protection locked="0"/>
    </xf>
    <xf numFmtId="0" fontId="3" fillId="11" borderId="9" xfId="0" applyFont="1" applyFill="1" applyBorder="1" applyAlignment="1" applyProtection="1">
      <alignment horizontal="right"/>
      <protection locked="0"/>
    </xf>
    <xf numFmtId="0" fontId="0" fillId="8" borderId="9" xfId="0" applyFill="1" applyBorder="1" applyAlignment="1">
      <alignment horizontal="right"/>
    </xf>
    <xf numFmtId="0" fontId="4" fillId="9" borderId="13" xfId="0" applyFont="1" applyFill="1" applyBorder="1" applyAlignment="1">
      <alignment horizontal="right" vertical="top" textRotation="90"/>
    </xf>
    <xf numFmtId="0" fontId="0" fillId="0" borderId="0" xfId="0" applyAlignment="1">
      <alignment horizontal="right"/>
    </xf>
    <xf numFmtId="0" fontId="6" fillId="12" borderId="0" xfId="1"/>
    <xf numFmtId="0" fontId="7" fillId="5" borderId="0" xfId="0" applyFont="1" applyFill="1"/>
    <xf numFmtId="0" fontId="1" fillId="5" borderId="0" xfId="0" applyFont="1" applyFill="1" applyAlignment="1">
      <alignment horizontal="right"/>
    </xf>
    <xf numFmtId="0" fontId="1" fillId="5" borderId="0" xfId="0" applyFont="1" applyFill="1"/>
    <xf numFmtId="0" fontId="3" fillId="9" borderId="0" xfId="0" applyFont="1" applyFill="1" applyBorder="1"/>
    <xf numFmtId="0" fontId="4" fillId="9" borderId="6" xfId="0" applyFont="1" applyFill="1" applyBorder="1" applyAlignment="1">
      <alignment vertical="top" textRotation="90"/>
    </xf>
    <xf numFmtId="0" fontId="3" fillId="9" borderId="0" xfId="0" applyFont="1" applyFill="1" applyBorder="1" applyAlignment="1">
      <alignment horizontal="right"/>
    </xf>
    <xf numFmtId="0" fontId="4" fillId="9" borderId="6" xfId="0" applyFont="1" applyFill="1" applyBorder="1" applyAlignment="1" applyProtection="1">
      <alignment vertical="top" textRotation="90"/>
      <protection locked="0"/>
    </xf>
    <xf numFmtId="0" fontId="4" fillId="9" borderId="4" xfId="0" applyFont="1" applyFill="1" applyBorder="1" applyAlignment="1">
      <alignment vertical="top" textRotation="90"/>
    </xf>
    <xf numFmtId="0" fontId="3" fillId="9" borderId="11" xfId="0" applyFont="1" applyFill="1" applyBorder="1"/>
    <xf numFmtId="0" fontId="3" fillId="9" borderId="1" xfId="0" applyFont="1" applyFill="1" applyBorder="1"/>
    <xf numFmtId="0" fontId="3" fillId="9" borderId="10" xfId="0" applyFont="1" applyFill="1" applyBorder="1"/>
    <xf numFmtId="0" fontId="4" fillId="9" borderId="14" xfId="0" applyFont="1" applyFill="1" applyBorder="1" applyAlignment="1">
      <alignment vertical="top" textRotation="90"/>
    </xf>
    <xf numFmtId="0" fontId="3" fillId="10" borderId="2" xfId="0" applyFont="1" applyFill="1" applyBorder="1" applyProtection="1">
      <protection locked="0"/>
    </xf>
    <xf numFmtId="0" fontId="3" fillId="11" borderId="0" xfId="0" applyFont="1" applyFill="1" applyBorder="1" applyAlignment="1" applyProtection="1">
      <alignment horizontal="right"/>
      <protection locked="0"/>
    </xf>
    <xf numFmtId="0" fontId="0" fillId="0" borderId="0" xfId="0" applyFont="1" applyAlignment="1">
      <alignment wrapText="1"/>
    </xf>
    <xf numFmtId="0" fontId="4" fillId="9" borderId="0" xfId="0" applyFont="1" applyFill="1" applyBorder="1" applyAlignment="1">
      <alignment horizontal="right" vertical="top" textRotation="90"/>
    </xf>
    <xf numFmtId="0" fontId="0" fillId="0" borderId="0" xfId="0" applyFont="1" applyAlignment="1">
      <alignment vertical="center"/>
    </xf>
    <xf numFmtId="0" fontId="3" fillId="10" borderId="1" xfId="0" applyFont="1" applyFill="1" applyBorder="1" applyAlignment="1" applyProtection="1">
      <alignment horizontal="center"/>
      <protection locked="0"/>
    </xf>
    <xf numFmtId="0" fontId="2" fillId="8" borderId="15" xfId="0" applyFont="1" applyFill="1" applyBorder="1"/>
    <xf numFmtId="0" fontId="4" fillId="9" borderId="3" xfId="0" applyFont="1" applyFill="1" applyBorder="1" applyAlignment="1" applyProtection="1">
      <alignment vertical="top"/>
      <protection locked="0"/>
    </xf>
    <xf numFmtId="0" fontId="0" fillId="0" borderId="3" xfId="0" applyBorder="1" applyAlignment="1">
      <alignment vertical="center"/>
    </xf>
    <xf numFmtId="0" fontId="0" fillId="0" borderId="3" xfId="0" applyBorder="1"/>
    <xf numFmtId="0" fontId="3" fillId="10" borderId="0" xfId="0" applyFont="1" applyFill="1" applyBorder="1" applyAlignment="1" applyProtection="1">
      <alignment horizontal="center"/>
      <protection locked="0"/>
    </xf>
    <xf numFmtId="0" fontId="3" fillId="10" borderId="0" xfId="0" applyFont="1" applyFill="1" applyBorder="1" applyProtection="1">
      <protection locked="0"/>
    </xf>
    <xf numFmtId="0" fontId="3" fillId="10" borderId="9" xfId="0" applyFont="1" applyFill="1" applyBorder="1" applyAlignment="1" applyProtection="1">
      <alignment horizontal="center"/>
      <protection locked="0"/>
    </xf>
    <xf numFmtId="0" fontId="0" fillId="0" borderId="3" xfId="0" applyFont="1" applyBorder="1" applyAlignment="1">
      <alignment vertical="center"/>
    </xf>
    <xf numFmtId="0" fontId="0" fillId="0" borderId="8" xfId="0" applyFont="1" applyBorder="1" applyAlignment="1">
      <alignment vertical="center"/>
    </xf>
    <xf numFmtId="0" fontId="8" fillId="0" borderId="3" xfId="0" applyFont="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13" borderId="3" xfId="0" applyFill="1" applyBorder="1" applyAlignment="1">
      <alignment vertical="center"/>
    </xf>
    <xf numFmtId="0" fontId="3" fillId="13" borderId="2" xfId="0" applyFont="1" applyFill="1" applyBorder="1" applyAlignment="1" applyProtection="1">
      <alignment horizontal="center"/>
      <protection locked="0"/>
    </xf>
    <xf numFmtId="0" fontId="0" fillId="13" borderId="0" xfId="0" applyFont="1" applyFill="1" applyAlignment="1">
      <alignment vertical="center"/>
    </xf>
    <xf numFmtId="0" fontId="3" fillId="13" borderId="1" xfId="0" applyFont="1" applyFill="1" applyBorder="1" applyAlignment="1" applyProtection="1">
      <alignment horizontal="center"/>
      <protection locked="0"/>
    </xf>
    <xf numFmtId="0" fontId="3" fillId="13" borderId="1" xfId="0" applyFont="1" applyFill="1" applyBorder="1" applyAlignment="1" applyProtection="1">
      <alignment horizontal="right"/>
      <protection locked="0"/>
    </xf>
    <xf numFmtId="0" fontId="3" fillId="13" borderId="0" xfId="0" applyFont="1" applyFill="1" applyAlignment="1" applyProtection="1">
      <alignment horizontal="right"/>
      <protection locked="0"/>
    </xf>
    <xf numFmtId="0" fontId="3" fillId="13" borderId="1" xfId="0" applyFont="1" applyFill="1" applyBorder="1"/>
    <xf numFmtId="0" fontId="3" fillId="13" borderId="0" xfId="0" applyFont="1" applyFill="1" applyBorder="1"/>
    <xf numFmtId="0" fontId="3" fillId="13" borderId="0" xfId="0" applyFont="1" applyFill="1" applyBorder="1" applyAlignment="1">
      <alignment horizontal="right"/>
    </xf>
    <xf numFmtId="0" fontId="3" fillId="13" borderId="2" xfId="0" applyFont="1" applyFill="1" applyBorder="1" applyAlignment="1">
      <alignment horizontal="right"/>
    </xf>
    <xf numFmtId="0" fontId="3" fillId="13" borderId="3" xfId="0" applyFont="1" applyFill="1" applyBorder="1" applyAlignment="1" applyProtection="1">
      <alignment horizontal="center"/>
      <protection locked="0"/>
    </xf>
    <xf numFmtId="0" fontId="3" fillId="13" borderId="0" xfId="0" applyFont="1" applyFill="1" applyBorder="1" applyAlignment="1" applyProtection="1">
      <alignment horizontal="center"/>
      <protection locked="0"/>
    </xf>
    <xf numFmtId="0" fontId="0" fillId="13" borderId="3" xfId="0" applyFont="1" applyFill="1" applyBorder="1" applyAlignment="1">
      <alignment vertical="center"/>
    </xf>
    <xf numFmtId="0" fontId="3" fillId="13" borderId="0" xfId="0" applyFont="1" applyFill="1" applyBorder="1" applyAlignment="1" applyProtection="1">
      <alignment horizontal="right"/>
      <protection locked="0"/>
    </xf>
    <xf numFmtId="0" fontId="9" fillId="0" borderId="0" xfId="0" applyFont="1"/>
    <xf numFmtId="0" fontId="3" fillId="13" borderId="11" xfId="0" applyFont="1" applyFill="1" applyBorder="1" applyAlignment="1" applyProtection="1">
      <alignment horizontal="center"/>
      <protection locked="0"/>
    </xf>
    <xf numFmtId="0" fontId="0" fillId="13" borderId="15" xfId="0" applyFill="1" applyBorder="1" applyAlignment="1">
      <alignment vertical="center"/>
    </xf>
    <xf numFmtId="0" fontId="3" fillId="13" borderId="4" xfId="0" applyFont="1" applyFill="1" applyBorder="1" applyAlignment="1" applyProtection="1">
      <alignment horizontal="center"/>
      <protection locked="0"/>
    </xf>
    <xf numFmtId="0" fontId="3" fillId="13" borderId="11" xfId="0" applyFont="1" applyFill="1" applyBorder="1" applyAlignment="1" applyProtection="1">
      <alignment horizontal="right"/>
      <protection locked="0"/>
    </xf>
    <xf numFmtId="0" fontId="3" fillId="13" borderId="6" xfId="0" applyFont="1" applyFill="1" applyBorder="1" applyAlignment="1" applyProtection="1">
      <alignment horizontal="right"/>
      <protection locked="0"/>
    </xf>
    <xf numFmtId="0" fontId="3" fillId="13" borderId="11" xfId="0" applyFont="1" applyFill="1" applyBorder="1"/>
    <xf numFmtId="0" fontId="3" fillId="13" borderId="6" xfId="0" applyFont="1" applyFill="1" applyBorder="1"/>
    <xf numFmtId="0" fontId="3" fillId="13" borderId="6" xfId="0" applyFont="1" applyFill="1" applyBorder="1" applyAlignment="1">
      <alignment horizontal="right"/>
    </xf>
    <xf numFmtId="0" fontId="3" fillId="13" borderId="4" xfId="0" applyFont="1" applyFill="1" applyBorder="1" applyAlignment="1">
      <alignment horizontal="right"/>
    </xf>
    <xf numFmtId="0" fontId="0" fillId="13" borderId="3" xfId="0" applyFill="1" applyBorder="1"/>
    <xf numFmtId="0" fontId="3" fillId="13" borderId="5" xfId="0" applyFont="1" applyFill="1" applyBorder="1" applyAlignment="1" applyProtection="1">
      <alignment horizontal="center"/>
      <protection locked="0"/>
    </xf>
    <xf numFmtId="0" fontId="3" fillId="13" borderId="6" xfId="0" applyFont="1" applyFill="1" applyBorder="1" applyAlignment="1" applyProtection="1">
      <alignment horizontal="center"/>
      <protection locked="0"/>
    </xf>
    <xf numFmtId="0" fontId="0" fillId="13" borderId="5" xfId="0" applyFont="1" applyFill="1" applyBorder="1" applyAlignment="1">
      <alignment vertical="center"/>
    </xf>
    <xf numFmtId="0" fontId="0" fillId="13" borderId="5" xfId="0" applyFill="1" applyBorder="1" applyAlignment="1">
      <alignment vertical="center"/>
    </xf>
    <xf numFmtId="0" fontId="3" fillId="0" borderId="3" xfId="0" applyFont="1" applyFill="1" applyBorder="1" applyAlignment="1" applyProtection="1">
      <alignment horizontal="center"/>
      <protection locked="0"/>
    </xf>
    <xf numFmtId="0" fontId="0" fillId="0" borderId="3" xfId="0" applyFill="1" applyBorder="1" applyAlignment="1">
      <alignment vertical="center"/>
    </xf>
    <xf numFmtId="0" fontId="3" fillId="0" borderId="0" xfId="0" applyFont="1" applyFill="1" applyBorder="1" applyAlignment="1" applyProtection="1">
      <alignment horizontal="center"/>
      <protection locked="0"/>
    </xf>
    <xf numFmtId="0" fontId="0" fillId="0" borderId="3" xfId="0" applyFont="1" applyFill="1" applyBorder="1" applyAlignment="1">
      <alignment vertical="center"/>
    </xf>
    <xf numFmtId="0" fontId="3" fillId="0" borderId="0" xfId="0" applyFont="1" applyFill="1" applyBorder="1" applyAlignment="1" applyProtection="1">
      <alignment horizontal="right"/>
      <protection locked="0"/>
    </xf>
    <xf numFmtId="0" fontId="3" fillId="0" borderId="0" xfId="0" applyFont="1" applyFill="1" applyAlignment="1" applyProtection="1">
      <alignment horizontal="right"/>
      <protection locked="0"/>
    </xf>
    <xf numFmtId="0" fontId="3" fillId="0" borderId="1" xfId="0" applyFont="1" applyFill="1" applyBorder="1"/>
    <xf numFmtId="0" fontId="3" fillId="0" borderId="0" xfId="0" applyFont="1" applyFill="1" applyBorder="1"/>
    <xf numFmtId="0" fontId="3" fillId="0" borderId="0" xfId="0"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0" fillId="0" borderId="0" xfId="0" applyFont="1" applyFill="1" applyAlignment="1">
      <alignment vertical="center"/>
    </xf>
    <xf numFmtId="0" fontId="3" fillId="0" borderId="1" xfId="0" applyFont="1" applyFill="1" applyBorder="1" applyAlignment="1" applyProtection="1">
      <alignment horizontal="right"/>
      <protection locked="0"/>
    </xf>
  </cellXfs>
  <cellStyles count="2">
    <cellStyle name="Hyvä" xfId="1" builtinId="26"/>
    <cellStyle name="Normaali" xfId="0" builtinId="0"/>
  </cellStyles>
  <dxfs count="12">
    <dxf>
      <fill>
        <patternFill>
          <bgColor rgb="FFFF0000"/>
        </patternFill>
      </fill>
    </dxf>
    <dxf>
      <fill>
        <patternFill>
          <bgColor rgb="FFFF0000"/>
        </patternFill>
      </fill>
    </dxf>
    <dxf>
      <font>
        <color theme="0"/>
      </font>
      <fill>
        <patternFill>
          <bgColor theme="1"/>
        </patternFill>
      </fill>
    </dxf>
    <dxf>
      <font>
        <color rgb="FF006100"/>
      </font>
      <fill>
        <patternFill>
          <bgColor rgb="FFC6EFCE"/>
        </patternFill>
      </fill>
    </dxf>
    <dxf>
      <fill>
        <patternFill>
          <bgColor rgb="FFFF0000"/>
        </patternFill>
      </fill>
    </dxf>
    <dxf>
      <fill>
        <patternFill>
          <bgColor rgb="FFFF0000"/>
        </patternFill>
      </fill>
    </dxf>
    <dxf>
      <font>
        <color theme="0"/>
      </font>
      <fill>
        <patternFill>
          <bgColor theme="1"/>
        </patternFill>
      </fill>
    </dxf>
    <dxf>
      <font>
        <color rgb="FF006100"/>
      </font>
      <fill>
        <patternFill>
          <bgColor rgb="FFC6EFCE"/>
        </patternFill>
      </fill>
    </dxf>
    <dxf>
      <fill>
        <patternFill>
          <bgColor rgb="FFFF0000"/>
        </patternFill>
      </fill>
    </dxf>
    <dxf>
      <fill>
        <patternFill>
          <bgColor rgb="FFFF0000"/>
        </patternFill>
      </fill>
    </dxf>
    <dxf>
      <font>
        <color theme="0"/>
      </font>
      <fill>
        <patternFill>
          <bgColor theme="1"/>
        </patternFill>
      </fill>
    </dxf>
    <dxf>
      <font>
        <color rgb="FF006100"/>
      </font>
      <fill>
        <patternFill>
          <bgColor rgb="FFC6EFCE"/>
        </patternFill>
      </fill>
    </dxf>
  </dxfs>
  <tableStyles count="0" defaultTableStyle="TableStyleMedium9" defaultPivotStyle="PivotStyleLight16"/>
  <colors>
    <mruColors>
      <color rgb="FF33CC33"/>
      <color rgb="FFFFFF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E6"/>
  <sheetViews>
    <sheetView workbookViewId="0">
      <selection activeCell="D21" sqref="D21"/>
    </sheetView>
  </sheetViews>
  <sheetFormatPr defaultColWidth="11.453125" defaultRowHeight="14.5" x14ac:dyDescent="0.35"/>
  <cols>
    <col min="2" max="2" width="25.81640625" bestFit="1" customWidth="1"/>
    <col min="3" max="3" width="15.453125" bestFit="1" customWidth="1"/>
    <col min="5" max="5" width="41" bestFit="1" customWidth="1"/>
  </cols>
  <sheetData>
    <row r="3" spans="2:5" ht="15.5" x14ac:dyDescent="0.35">
      <c r="B3" s="40" t="s">
        <v>0</v>
      </c>
      <c r="C3" s="41" t="s">
        <v>1</v>
      </c>
      <c r="D3" s="40" t="s">
        <v>2</v>
      </c>
      <c r="E3" s="42"/>
    </row>
    <row r="4" spans="2:5" x14ac:dyDescent="0.35">
      <c r="B4" s="1" t="s">
        <v>3</v>
      </c>
      <c r="C4">
        <v>80</v>
      </c>
      <c r="D4" s="3">
        <v>0</v>
      </c>
      <c r="E4" t="s">
        <v>4</v>
      </c>
    </row>
    <row r="5" spans="2:5" x14ac:dyDescent="0.35">
      <c r="B5" s="4" t="s">
        <v>5</v>
      </c>
      <c r="C5">
        <v>65</v>
      </c>
      <c r="D5" s="5">
        <v>22</v>
      </c>
      <c r="E5" t="s">
        <v>6</v>
      </c>
    </row>
    <row r="6" spans="2:5" ht="15.5" x14ac:dyDescent="0.35">
      <c r="B6" s="2" t="s">
        <v>7</v>
      </c>
      <c r="C6">
        <v>50</v>
      </c>
      <c r="D6" s="39">
        <v>19</v>
      </c>
      <c r="E6" t="s">
        <v>8</v>
      </c>
    </row>
  </sheetData>
  <pageMargins left="0.75" right="0.75" top="1" bottom="1" header="0.5" footer="0.5"/>
  <pageSetup paperSize="9" orientation="portrait" horizontalDpi="1200" verticalDpi="1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B814-0E73-4576-946C-456DE38477DF}">
  <dimension ref="A2:E48"/>
  <sheetViews>
    <sheetView topLeftCell="A13" workbookViewId="0">
      <selection activeCell="E48" sqref="E48"/>
    </sheetView>
  </sheetViews>
  <sheetFormatPr defaultRowHeight="14.5" x14ac:dyDescent="0.35"/>
  <cols>
    <col min="2" max="2" width="38.1796875" bestFit="1" customWidth="1"/>
    <col min="3" max="3" width="21.7265625" bestFit="1" customWidth="1"/>
    <col min="4" max="4" width="14.7265625" bestFit="1" customWidth="1"/>
  </cols>
  <sheetData>
    <row r="2" spans="1:5" x14ac:dyDescent="0.35">
      <c r="B2" t="s">
        <v>242</v>
      </c>
      <c r="D2" t="s">
        <v>269</v>
      </c>
    </row>
    <row r="4" spans="1:5" x14ac:dyDescent="0.35">
      <c r="B4" t="s">
        <v>243</v>
      </c>
    </row>
    <row r="5" spans="1:5" x14ac:dyDescent="0.35">
      <c r="A5">
        <v>28</v>
      </c>
      <c r="B5" t="s">
        <v>244</v>
      </c>
      <c r="C5" t="s">
        <v>105</v>
      </c>
      <c r="D5">
        <v>68</v>
      </c>
    </row>
    <row r="6" spans="1:5" x14ac:dyDescent="0.35">
      <c r="A6">
        <v>34</v>
      </c>
      <c r="B6" t="s">
        <v>245</v>
      </c>
      <c r="C6" t="s">
        <v>246</v>
      </c>
      <c r="D6">
        <v>45</v>
      </c>
    </row>
    <row r="7" spans="1:5" x14ac:dyDescent="0.35">
      <c r="A7">
        <v>11</v>
      </c>
      <c r="B7" t="s">
        <v>247</v>
      </c>
      <c r="C7" t="s">
        <v>132</v>
      </c>
      <c r="D7">
        <v>41</v>
      </c>
      <c r="E7">
        <f>SUM(D5:D7)</f>
        <v>154</v>
      </c>
    </row>
    <row r="9" spans="1:5" x14ac:dyDescent="0.35">
      <c r="B9" t="s">
        <v>248</v>
      </c>
    </row>
    <row r="10" spans="1:5" x14ac:dyDescent="0.35">
      <c r="A10">
        <v>25</v>
      </c>
      <c r="B10" t="s">
        <v>66</v>
      </c>
      <c r="C10" t="s">
        <v>137</v>
      </c>
      <c r="D10">
        <v>15</v>
      </c>
    </row>
    <row r="11" spans="1:5" x14ac:dyDescent="0.35">
      <c r="A11">
        <v>59</v>
      </c>
      <c r="B11" t="s">
        <v>68</v>
      </c>
      <c r="C11" t="s">
        <v>246</v>
      </c>
      <c r="D11">
        <v>73</v>
      </c>
    </row>
    <row r="12" spans="1:5" x14ac:dyDescent="0.35">
      <c r="A12">
        <v>36</v>
      </c>
      <c r="B12" t="s">
        <v>89</v>
      </c>
      <c r="C12" t="s">
        <v>160</v>
      </c>
      <c r="D12">
        <v>58</v>
      </c>
      <c r="E12">
        <f>SUM(D10:D12)</f>
        <v>146</v>
      </c>
    </row>
    <row r="14" spans="1:5" x14ac:dyDescent="0.35">
      <c r="A14" s="84"/>
      <c r="B14" s="84" t="s">
        <v>249</v>
      </c>
      <c r="C14" s="84"/>
      <c r="D14" s="84"/>
      <c r="E14" s="84"/>
    </row>
    <row r="15" spans="1:5" x14ac:dyDescent="0.35">
      <c r="A15" s="84">
        <v>57</v>
      </c>
      <c r="B15" s="84" t="s">
        <v>250</v>
      </c>
      <c r="C15" s="84" t="s">
        <v>139</v>
      </c>
      <c r="D15" s="84">
        <v>74</v>
      </c>
      <c r="E15" s="84"/>
    </row>
    <row r="16" spans="1:5" x14ac:dyDescent="0.35">
      <c r="A16" s="84">
        <v>20</v>
      </c>
      <c r="B16" s="84" t="s">
        <v>251</v>
      </c>
      <c r="C16" s="84" t="s">
        <v>113</v>
      </c>
      <c r="D16" s="84">
        <v>54</v>
      </c>
      <c r="E16" s="84"/>
    </row>
    <row r="17" spans="1:5" x14ac:dyDescent="0.35">
      <c r="A17" s="84">
        <v>52</v>
      </c>
      <c r="B17" s="84" t="s">
        <v>252</v>
      </c>
      <c r="C17" s="84" t="s">
        <v>129</v>
      </c>
      <c r="D17" s="84">
        <v>63</v>
      </c>
      <c r="E17" s="84">
        <f>SUM(D15:D17)</f>
        <v>191</v>
      </c>
    </row>
    <row r="19" spans="1:5" x14ac:dyDescent="0.35">
      <c r="B19" t="s">
        <v>253</v>
      </c>
    </row>
    <row r="20" spans="1:5" x14ac:dyDescent="0.35">
      <c r="A20">
        <v>16</v>
      </c>
      <c r="B20" t="s">
        <v>256</v>
      </c>
      <c r="C20" t="s">
        <v>119</v>
      </c>
      <c r="D20">
        <v>31</v>
      </c>
    </row>
    <row r="21" spans="1:5" x14ac:dyDescent="0.35">
      <c r="A21">
        <v>39</v>
      </c>
      <c r="B21" t="s">
        <v>254</v>
      </c>
      <c r="C21" t="s">
        <v>118</v>
      </c>
      <c r="D21">
        <v>68</v>
      </c>
    </row>
    <row r="22" spans="1:5" x14ac:dyDescent="0.35">
      <c r="A22">
        <v>64</v>
      </c>
      <c r="B22" t="s">
        <v>255</v>
      </c>
      <c r="C22" t="s">
        <v>166</v>
      </c>
      <c r="D22">
        <v>61</v>
      </c>
      <c r="E22">
        <f>SUM(D20:D22)</f>
        <v>160</v>
      </c>
    </row>
    <row r="24" spans="1:5" x14ac:dyDescent="0.35">
      <c r="B24" t="s">
        <v>257</v>
      </c>
    </row>
    <row r="25" spans="1:5" x14ac:dyDescent="0.35">
      <c r="A25">
        <v>26</v>
      </c>
      <c r="B25" t="s">
        <v>258</v>
      </c>
      <c r="C25" t="s">
        <v>259</v>
      </c>
      <c r="D25">
        <v>54</v>
      </c>
    </row>
    <row r="26" spans="1:5" x14ac:dyDescent="0.35">
      <c r="A26">
        <v>27</v>
      </c>
      <c r="B26" t="s">
        <v>260</v>
      </c>
      <c r="C26" t="s">
        <v>173</v>
      </c>
      <c r="D26">
        <v>51</v>
      </c>
    </row>
    <row r="27" spans="1:5" x14ac:dyDescent="0.35">
      <c r="A27">
        <v>50</v>
      </c>
      <c r="B27" t="s">
        <v>261</v>
      </c>
      <c r="C27" t="s">
        <v>172</v>
      </c>
      <c r="D27">
        <v>55</v>
      </c>
      <c r="E27">
        <f>SUM(D25:D27)</f>
        <v>160</v>
      </c>
    </row>
    <row r="30" spans="1:5" x14ac:dyDescent="0.35">
      <c r="B30" t="s">
        <v>263</v>
      </c>
    </row>
    <row r="31" spans="1:5" x14ac:dyDescent="0.35">
      <c r="A31">
        <v>58</v>
      </c>
      <c r="B31" t="s">
        <v>63</v>
      </c>
      <c r="C31" t="s">
        <v>134</v>
      </c>
      <c r="D31">
        <v>50</v>
      </c>
    </row>
    <row r="32" spans="1:5" x14ac:dyDescent="0.35">
      <c r="A32">
        <v>61</v>
      </c>
      <c r="B32" t="s">
        <v>52</v>
      </c>
      <c r="C32" t="s">
        <v>122</v>
      </c>
      <c r="D32">
        <v>22</v>
      </c>
    </row>
    <row r="33" spans="1:5" x14ac:dyDescent="0.35">
      <c r="A33">
        <v>5</v>
      </c>
      <c r="B33" t="s">
        <v>51</v>
      </c>
      <c r="C33" t="s">
        <v>121</v>
      </c>
      <c r="D33">
        <v>39</v>
      </c>
      <c r="E33">
        <f>SUM(D31:D33)</f>
        <v>111</v>
      </c>
    </row>
    <row r="35" spans="1:5" x14ac:dyDescent="0.35">
      <c r="B35" t="s">
        <v>262</v>
      </c>
    </row>
    <row r="36" spans="1:5" x14ac:dyDescent="0.35">
      <c r="A36">
        <v>62</v>
      </c>
      <c r="B36" t="s">
        <v>71</v>
      </c>
      <c r="C36" t="s">
        <v>264</v>
      </c>
      <c r="D36">
        <v>55</v>
      </c>
    </row>
    <row r="37" spans="1:5" x14ac:dyDescent="0.35">
      <c r="A37">
        <v>31</v>
      </c>
      <c r="B37" t="s">
        <v>64</v>
      </c>
      <c r="C37" t="s">
        <v>135</v>
      </c>
      <c r="D37">
        <v>62</v>
      </c>
    </row>
    <row r="38" spans="1:5" x14ac:dyDescent="0.35">
      <c r="A38">
        <v>45</v>
      </c>
      <c r="B38" t="s">
        <v>265</v>
      </c>
      <c r="C38" t="s">
        <v>266</v>
      </c>
      <c r="D38">
        <v>72</v>
      </c>
      <c r="E38">
        <f>SUM(D36:D38)</f>
        <v>189</v>
      </c>
    </row>
    <row r="40" spans="1:5" x14ac:dyDescent="0.35">
      <c r="B40" t="s">
        <v>267</v>
      </c>
    </row>
    <row r="41" spans="1:5" x14ac:dyDescent="0.35">
      <c r="A41">
        <v>2</v>
      </c>
      <c r="B41" t="s">
        <v>36</v>
      </c>
      <c r="C41" t="s">
        <v>106</v>
      </c>
      <c r="D41">
        <v>67</v>
      </c>
    </row>
    <row r="42" spans="1:5" x14ac:dyDescent="0.35">
      <c r="A42">
        <v>10</v>
      </c>
      <c r="B42" t="s">
        <v>45</v>
      </c>
      <c r="C42" t="s">
        <v>116</v>
      </c>
      <c r="D42">
        <v>42</v>
      </c>
    </row>
    <row r="43" spans="1:5" x14ac:dyDescent="0.35">
      <c r="A43">
        <v>24</v>
      </c>
      <c r="B43" t="s">
        <v>268</v>
      </c>
      <c r="C43" t="s">
        <v>150</v>
      </c>
      <c r="D43">
        <v>31</v>
      </c>
      <c r="E43">
        <f>SUM(D41:D43)</f>
        <v>140</v>
      </c>
    </row>
    <row r="45" spans="1:5" x14ac:dyDescent="0.35">
      <c r="B45" t="s">
        <v>270</v>
      </c>
    </row>
    <row r="46" spans="1:5" x14ac:dyDescent="0.35">
      <c r="A46">
        <v>15</v>
      </c>
      <c r="B46" t="s">
        <v>58</v>
      </c>
      <c r="C46" t="s">
        <v>128</v>
      </c>
      <c r="D46">
        <v>53</v>
      </c>
    </row>
    <row r="47" spans="1:5" x14ac:dyDescent="0.35">
      <c r="A47">
        <v>7</v>
      </c>
      <c r="B47" t="s">
        <v>54</v>
      </c>
      <c r="C47" t="s">
        <v>124</v>
      </c>
      <c r="D47">
        <v>63</v>
      </c>
    </row>
    <row r="48" spans="1:5" x14ac:dyDescent="0.35">
      <c r="A48">
        <v>35</v>
      </c>
      <c r="B48" t="s">
        <v>93</v>
      </c>
      <c r="C48" t="s">
        <v>164</v>
      </c>
      <c r="D48">
        <v>52</v>
      </c>
      <c r="E48">
        <f>SUM(D46:D48)</f>
        <v>168</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3"/>
  <sheetViews>
    <sheetView showGridLines="0" tabSelected="1" zoomScale="110" zoomScaleNormal="110" workbookViewId="0">
      <pane xSplit="4" ySplit="2" topLeftCell="E3" activePane="bottomRight" state="frozen"/>
      <selection pane="topRight" activeCell="E1" sqref="E1"/>
      <selection pane="bottomLeft" activeCell="A3" sqref="A3"/>
      <selection pane="bottomRight" activeCell="A5" sqref="A5:XFD5"/>
    </sheetView>
  </sheetViews>
  <sheetFormatPr defaultColWidth="11.453125" defaultRowHeight="14.5" x14ac:dyDescent="0.35"/>
  <cols>
    <col min="2" max="2" width="23.26953125" style="61" customWidth="1"/>
    <col min="3" max="3" width="11" hidden="1" customWidth="1"/>
    <col min="4" max="4" width="33.54296875" customWidth="1"/>
    <col min="5" max="12" width="11.453125" style="38"/>
    <col min="14" max="14" width="11.453125" hidden="1" customWidth="1"/>
    <col min="15" max="15" width="0" hidden="1" customWidth="1"/>
    <col min="16" max="17" width="11.453125" hidden="1" customWidth="1"/>
    <col min="20" max="20" width="25.1796875" bestFit="1" customWidth="1"/>
  </cols>
  <sheetData>
    <row r="1" spans="1:19" ht="26" x14ac:dyDescent="0.6">
      <c r="A1" s="22" t="s">
        <v>31</v>
      </c>
      <c r="B1" s="58"/>
      <c r="C1" s="22"/>
      <c r="D1" s="23"/>
      <c r="E1" s="36"/>
      <c r="F1" s="36"/>
      <c r="G1" s="36"/>
      <c r="H1" s="36"/>
      <c r="I1" s="36"/>
      <c r="J1" s="36"/>
      <c r="K1" s="36"/>
      <c r="L1" s="36"/>
      <c r="M1" s="23"/>
      <c r="N1" s="23"/>
      <c r="O1" s="23"/>
      <c r="P1" s="23"/>
      <c r="Q1" s="23"/>
      <c r="R1" s="24"/>
    </row>
    <row r="2" spans="1:19" ht="38" x14ac:dyDescent="0.35">
      <c r="A2" s="21" t="s">
        <v>9</v>
      </c>
      <c r="B2" s="59" t="s">
        <v>10</v>
      </c>
      <c r="C2" s="21" t="s">
        <v>11</v>
      </c>
      <c r="D2" s="29" t="s">
        <v>12</v>
      </c>
      <c r="E2" s="37" t="s">
        <v>13</v>
      </c>
      <c r="F2" s="37" t="s">
        <v>14</v>
      </c>
      <c r="G2" s="37" t="s">
        <v>15</v>
      </c>
      <c r="H2" s="37" t="s">
        <v>16</v>
      </c>
      <c r="I2" s="37" t="s">
        <v>17</v>
      </c>
      <c r="J2" s="37" t="s">
        <v>32</v>
      </c>
      <c r="K2" s="37" t="s">
        <v>33</v>
      </c>
      <c r="L2" s="37" t="s">
        <v>34</v>
      </c>
      <c r="M2" s="46" t="s">
        <v>18</v>
      </c>
      <c r="N2" s="46"/>
      <c r="O2" s="44" t="s">
        <v>19</v>
      </c>
      <c r="P2" s="44"/>
      <c r="Q2" s="44"/>
      <c r="R2" s="51" t="s">
        <v>20</v>
      </c>
    </row>
    <row r="3" spans="1:19" x14ac:dyDescent="0.35">
      <c r="A3" s="85">
        <v>55</v>
      </c>
      <c r="B3" s="86" t="s">
        <v>171</v>
      </c>
      <c r="C3" s="87"/>
      <c r="D3" s="72" t="s">
        <v>100</v>
      </c>
      <c r="E3" s="88">
        <v>20</v>
      </c>
      <c r="F3" s="89">
        <v>20</v>
      </c>
      <c r="G3" s="89">
        <v>17</v>
      </c>
      <c r="H3" s="89">
        <v>20</v>
      </c>
      <c r="I3" s="89">
        <v>18</v>
      </c>
      <c r="J3" s="89">
        <v>20</v>
      </c>
      <c r="K3" s="89">
        <v>17</v>
      </c>
      <c r="L3" s="89"/>
      <c r="M3" s="90">
        <f t="shared" ref="M3:M34" si="0">IF(A3&gt;0,SUM(E3:L3),"")</f>
        <v>132</v>
      </c>
      <c r="N3" s="91">
        <f t="shared" ref="N3:N14" si="1">MIN(E3:L3)</f>
        <v>17</v>
      </c>
      <c r="O3" s="92"/>
      <c r="P3" s="92"/>
      <c r="Q3" s="92">
        <f t="shared" ref="Q3:Q14" si="2">IF(COUNTIF(E3:L3,0)+COUNTIF(E3:L3,"-")&gt;0,0,SUM(E3:L3))</f>
        <v>132</v>
      </c>
      <c r="R3" s="93">
        <v>1</v>
      </c>
    </row>
    <row r="4" spans="1:19" x14ac:dyDescent="0.35">
      <c r="A4" s="73">
        <v>57</v>
      </c>
      <c r="B4" s="70" t="s">
        <v>139</v>
      </c>
      <c r="C4" s="71"/>
      <c r="D4" s="72" t="s">
        <v>69</v>
      </c>
      <c r="E4" s="74">
        <v>20</v>
      </c>
      <c r="F4" s="75">
        <v>16</v>
      </c>
      <c r="G4" s="75">
        <v>19</v>
      </c>
      <c r="H4" s="75">
        <v>19</v>
      </c>
      <c r="I4" s="75">
        <v>19</v>
      </c>
      <c r="J4" s="75">
        <v>19</v>
      </c>
      <c r="K4" s="75">
        <v>16</v>
      </c>
      <c r="L4" s="75"/>
      <c r="M4" s="76">
        <f t="shared" si="0"/>
        <v>128</v>
      </c>
      <c r="N4" s="77">
        <f t="shared" si="1"/>
        <v>16</v>
      </c>
      <c r="O4" s="78"/>
      <c r="P4" s="78"/>
      <c r="Q4" s="78">
        <f t="shared" si="2"/>
        <v>128</v>
      </c>
      <c r="R4" s="79">
        <v>2</v>
      </c>
    </row>
    <row r="5" spans="1:19" x14ac:dyDescent="0.35">
      <c r="A5" s="73">
        <v>59</v>
      </c>
      <c r="B5" s="70" t="s">
        <v>138</v>
      </c>
      <c r="C5" s="71"/>
      <c r="D5" s="72" t="s">
        <v>68</v>
      </c>
      <c r="E5" s="74">
        <v>16</v>
      </c>
      <c r="F5" s="75">
        <v>20</v>
      </c>
      <c r="G5" s="75">
        <v>19</v>
      </c>
      <c r="H5" s="75">
        <v>18</v>
      </c>
      <c r="I5" s="75">
        <v>18</v>
      </c>
      <c r="J5" s="75">
        <v>19</v>
      </c>
      <c r="K5" s="75">
        <v>18</v>
      </c>
      <c r="L5" s="75"/>
      <c r="M5" s="76">
        <f t="shared" si="0"/>
        <v>128</v>
      </c>
      <c r="N5" s="77">
        <f t="shared" si="1"/>
        <v>16</v>
      </c>
      <c r="O5" s="78"/>
      <c r="P5" s="78"/>
      <c r="Q5" s="78">
        <f t="shared" si="2"/>
        <v>128</v>
      </c>
      <c r="R5" s="79">
        <v>3</v>
      </c>
      <c r="S5" t="s">
        <v>273</v>
      </c>
    </row>
    <row r="6" spans="1:19" x14ac:dyDescent="0.35">
      <c r="A6" s="73">
        <v>32</v>
      </c>
      <c r="B6" s="70" t="s">
        <v>148</v>
      </c>
      <c r="C6" s="71"/>
      <c r="D6" s="72" t="s">
        <v>78</v>
      </c>
      <c r="E6" s="74">
        <v>20</v>
      </c>
      <c r="F6" s="83">
        <v>20</v>
      </c>
      <c r="G6" s="83">
        <v>20</v>
      </c>
      <c r="H6" s="83">
        <v>18</v>
      </c>
      <c r="I6" s="83">
        <v>14</v>
      </c>
      <c r="J6" s="83">
        <v>16</v>
      </c>
      <c r="K6" s="83">
        <v>16</v>
      </c>
      <c r="L6" s="83"/>
      <c r="M6" s="76">
        <f t="shared" si="0"/>
        <v>124</v>
      </c>
      <c r="N6" s="77">
        <f t="shared" si="1"/>
        <v>14</v>
      </c>
      <c r="O6" s="78"/>
      <c r="P6" s="78"/>
      <c r="Q6" s="78">
        <f t="shared" si="2"/>
        <v>124</v>
      </c>
      <c r="R6" s="79">
        <v>4</v>
      </c>
    </row>
    <row r="7" spans="1:19" x14ac:dyDescent="0.35">
      <c r="A7" s="73">
        <v>19</v>
      </c>
      <c r="B7" s="70" t="s">
        <v>140</v>
      </c>
      <c r="C7" s="71"/>
      <c r="D7" s="72" t="s">
        <v>70</v>
      </c>
      <c r="E7" s="74">
        <v>18</v>
      </c>
      <c r="F7" s="75">
        <v>16</v>
      </c>
      <c r="G7" s="75">
        <v>18</v>
      </c>
      <c r="H7" s="75">
        <v>18</v>
      </c>
      <c r="I7" s="75">
        <v>18</v>
      </c>
      <c r="J7" s="75">
        <v>20</v>
      </c>
      <c r="K7" s="75">
        <v>16</v>
      </c>
      <c r="L7" s="75"/>
      <c r="M7" s="76">
        <f t="shared" si="0"/>
        <v>124</v>
      </c>
      <c r="N7" s="77">
        <f t="shared" si="1"/>
        <v>16</v>
      </c>
      <c r="O7" s="78"/>
      <c r="P7" s="78"/>
      <c r="Q7" s="78">
        <f t="shared" si="2"/>
        <v>124</v>
      </c>
      <c r="R7" s="79"/>
    </row>
    <row r="8" spans="1:19" x14ac:dyDescent="0.35">
      <c r="A8" s="73">
        <v>6</v>
      </c>
      <c r="B8" s="70" t="s">
        <v>126</v>
      </c>
      <c r="C8" s="71"/>
      <c r="D8" s="72" t="s">
        <v>56</v>
      </c>
      <c r="E8" s="74">
        <v>19</v>
      </c>
      <c r="F8" s="83">
        <v>19</v>
      </c>
      <c r="G8" s="83">
        <v>19</v>
      </c>
      <c r="H8" s="83">
        <v>18</v>
      </c>
      <c r="I8" s="83">
        <v>19</v>
      </c>
      <c r="J8" s="83">
        <v>17</v>
      </c>
      <c r="K8" s="83">
        <v>12</v>
      </c>
      <c r="L8" s="83"/>
      <c r="M8" s="76">
        <f t="shared" si="0"/>
        <v>123</v>
      </c>
      <c r="N8" s="77">
        <f t="shared" si="1"/>
        <v>12</v>
      </c>
      <c r="O8" s="78" t="str">
        <f>IF(A8&gt;0, IF(COUNTIF(E8:L8,"")&gt;0,"",IF(COUNTIF(E8:L8,0)&gt;0,CONCATENATE($A$1,"0"),IF(COUNTIF(E8:L8,"-")&gt;0,CONCATENATE($A$1,"-"),IF(AND(M8&gt;=Palk1,N8&gt;=10),CONCATENATE($A$1,"1"),IF(M8&gt;=Palk2,CONCATENATE($A$1,"2"),IF(M8&gt;=Palk3,CONCATENATE($A$1,"3"),CONCATENATE($A$1,"0"))))))),"")</f>
        <v/>
      </c>
      <c r="P8" s="78">
        <f>IFERROR(IF(Q8&lt;50,"",RIGHT(O8,1)*1),10)</f>
        <v>10</v>
      </c>
      <c r="Q8" s="78">
        <f t="shared" si="2"/>
        <v>123</v>
      </c>
      <c r="R8" s="79" t="str">
        <f>IFERROR(IF(P8&gt;3,"",IF(P8=0,"",_xlfn.RANK.EQ($P8,$P$3:$P$72,1)+COUNTIFS($P$3:$P$72,$P8,$Q$3:$Q$72,"&gt;"&amp;$Q8))),"")</f>
        <v/>
      </c>
    </row>
    <row r="9" spans="1:19" x14ac:dyDescent="0.35">
      <c r="A9" s="73">
        <v>22</v>
      </c>
      <c r="B9" s="70" t="s">
        <v>165</v>
      </c>
      <c r="C9" s="71"/>
      <c r="D9" s="72" t="s">
        <v>94</v>
      </c>
      <c r="E9" s="74">
        <v>19</v>
      </c>
      <c r="F9" s="75">
        <v>18</v>
      </c>
      <c r="G9" s="75">
        <v>17</v>
      </c>
      <c r="H9" s="75">
        <v>17</v>
      </c>
      <c r="I9" s="75">
        <v>19</v>
      </c>
      <c r="J9" s="75">
        <v>19</v>
      </c>
      <c r="K9" s="75">
        <v>12</v>
      </c>
      <c r="L9" s="75"/>
      <c r="M9" s="76">
        <f t="shared" si="0"/>
        <v>121</v>
      </c>
      <c r="N9" s="77">
        <f t="shared" si="1"/>
        <v>12</v>
      </c>
      <c r="O9" s="78"/>
      <c r="P9" s="78"/>
      <c r="Q9" s="78">
        <f t="shared" si="2"/>
        <v>121</v>
      </c>
      <c r="R9" s="79"/>
    </row>
    <row r="10" spans="1:19" ht="15" customHeight="1" x14ac:dyDescent="0.35">
      <c r="A10" s="73">
        <v>54</v>
      </c>
      <c r="B10" s="70" t="s">
        <v>163</v>
      </c>
      <c r="C10" s="71"/>
      <c r="D10" s="72" t="s">
        <v>92</v>
      </c>
      <c r="E10" s="74">
        <v>20</v>
      </c>
      <c r="F10" s="75">
        <v>18</v>
      </c>
      <c r="G10" s="75">
        <v>14</v>
      </c>
      <c r="H10" s="75">
        <v>15</v>
      </c>
      <c r="I10" s="75">
        <v>19</v>
      </c>
      <c r="J10" s="75">
        <v>20</v>
      </c>
      <c r="K10" s="75">
        <v>0</v>
      </c>
      <c r="L10" s="75"/>
      <c r="M10" s="76">
        <f t="shared" si="0"/>
        <v>106</v>
      </c>
      <c r="N10" s="77">
        <f t="shared" si="1"/>
        <v>0</v>
      </c>
      <c r="O10" s="78"/>
      <c r="P10" s="78"/>
      <c r="Q10" s="78">
        <f t="shared" si="2"/>
        <v>0</v>
      </c>
      <c r="R10" s="79"/>
    </row>
    <row r="11" spans="1:19" x14ac:dyDescent="0.35">
      <c r="A11" s="109">
        <v>2</v>
      </c>
      <c r="B11" s="100" t="s">
        <v>106</v>
      </c>
      <c r="C11" s="110"/>
      <c r="D11" s="111" t="s">
        <v>36</v>
      </c>
      <c r="E11" s="112">
        <v>19</v>
      </c>
      <c r="F11" s="104">
        <v>12</v>
      </c>
      <c r="G11" s="104">
        <v>16</v>
      </c>
      <c r="H11" s="104">
        <v>20</v>
      </c>
      <c r="I11" s="104">
        <v>18</v>
      </c>
      <c r="J11" s="104">
        <v>19</v>
      </c>
      <c r="K11" s="104"/>
      <c r="L11" s="104"/>
      <c r="M11" s="105">
        <f t="shared" si="0"/>
        <v>104</v>
      </c>
      <c r="N11" s="106">
        <f t="shared" si="1"/>
        <v>12</v>
      </c>
      <c r="O11" s="107" t="str">
        <f>IF(A11&gt;0, IF(COUNTIF(E11:L11,"")&gt;0,"",IF(COUNTIF(E11:L11,0)&gt;0,CONCATENATE($A$1,"0"),IF(COUNTIF(E11:L11,"-")&gt;0,CONCATENATE($A$1,"-"),IF(AND(M11&gt;=Palk1,N11&gt;=10),CONCATENATE($A$1,"1"),IF(M11&gt;=Palk2,CONCATENATE($A$1,"2"),IF(M11&gt;=Palk3,CONCATENATE($A$1,"3"),CONCATENATE($A$1,"0"))))))),"")</f>
        <v/>
      </c>
      <c r="P11" s="107">
        <f>IFERROR(IF(Q11&lt;50,"",RIGHT(O11,1)*1),10)</f>
        <v>10</v>
      </c>
      <c r="Q11" s="107">
        <f t="shared" si="2"/>
        <v>104</v>
      </c>
      <c r="R11" s="108" t="str">
        <f>IFERROR(IF(P11&gt;3,"",IF(P11=0,"",_xlfn.RANK.EQ($P11,$P$3:$P$72,1)+COUNTIFS($P$3:$P$72,$P11,$Q$3:$Q$72,"&gt;"&amp;$Q11))),"")</f>
        <v/>
      </c>
    </row>
    <row r="12" spans="1:19" x14ac:dyDescent="0.35">
      <c r="A12" s="109">
        <v>63</v>
      </c>
      <c r="B12" s="100" t="s">
        <v>169</v>
      </c>
      <c r="C12" s="110"/>
      <c r="D12" s="111" t="s">
        <v>98</v>
      </c>
      <c r="E12" s="112">
        <v>18</v>
      </c>
      <c r="F12" s="104">
        <v>14</v>
      </c>
      <c r="G12" s="104">
        <v>17</v>
      </c>
      <c r="H12" s="104">
        <v>16</v>
      </c>
      <c r="I12" s="104">
        <v>18</v>
      </c>
      <c r="J12" s="104">
        <v>19</v>
      </c>
      <c r="K12" s="104"/>
      <c r="L12" s="104"/>
      <c r="M12" s="105">
        <f t="shared" si="0"/>
        <v>102</v>
      </c>
      <c r="N12" s="106">
        <f t="shared" si="1"/>
        <v>14</v>
      </c>
      <c r="O12" s="107"/>
      <c r="P12" s="107"/>
      <c r="Q12" s="107">
        <f t="shared" si="2"/>
        <v>102</v>
      </c>
      <c r="R12" s="108"/>
    </row>
    <row r="13" spans="1:19" x14ac:dyDescent="0.35">
      <c r="A13" s="109">
        <v>21</v>
      </c>
      <c r="B13" s="100" t="s">
        <v>145</v>
      </c>
      <c r="C13" s="110"/>
      <c r="D13" s="111" t="s">
        <v>75</v>
      </c>
      <c r="E13" s="112">
        <v>20</v>
      </c>
      <c r="F13" s="104">
        <v>17</v>
      </c>
      <c r="G13" s="104">
        <v>14</v>
      </c>
      <c r="H13" s="104">
        <v>11</v>
      </c>
      <c r="I13" s="104">
        <v>18</v>
      </c>
      <c r="J13" s="104">
        <v>20</v>
      </c>
      <c r="K13" s="104"/>
      <c r="L13" s="104"/>
      <c r="M13" s="105">
        <f t="shared" si="0"/>
        <v>100</v>
      </c>
      <c r="N13" s="106">
        <f t="shared" si="1"/>
        <v>11</v>
      </c>
      <c r="O13" s="107"/>
      <c r="P13" s="107"/>
      <c r="Q13" s="107">
        <f t="shared" si="2"/>
        <v>100</v>
      </c>
      <c r="R13" s="108"/>
    </row>
    <row r="14" spans="1:19" x14ac:dyDescent="0.35">
      <c r="A14" s="109">
        <v>28</v>
      </c>
      <c r="B14" s="100" t="s">
        <v>105</v>
      </c>
      <c r="C14" s="110"/>
      <c r="D14" s="111" t="s">
        <v>35</v>
      </c>
      <c r="E14" s="112">
        <v>20</v>
      </c>
      <c r="F14" s="103">
        <v>18</v>
      </c>
      <c r="G14" s="103">
        <v>16</v>
      </c>
      <c r="H14" s="103">
        <v>14</v>
      </c>
      <c r="I14" s="103">
        <v>18</v>
      </c>
      <c r="J14" s="103">
        <v>14</v>
      </c>
      <c r="K14" s="103"/>
      <c r="L14" s="103"/>
      <c r="M14" s="105">
        <f t="shared" si="0"/>
        <v>100</v>
      </c>
      <c r="N14" s="106">
        <f t="shared" si="1"/>
        <v>14</v>
      </c>
      <c r="O14" s="107" t="str">
        <f>IF(A14&gt;0, IF(COUNTIF(E14:L14,"")&gt;0,"",IF(COUNTIF(E14:L14,0)&gt;0,CONCATENATE($A$1,"0"),IF(COUNTIF(E14:L14,"-")&gt;0,CONCATENATE($A$1,"-"),IF(AND(M14&gt;=Palk1,N14&gt;=10),CONCATENATE($A$1,"1"),IF(M14&gt;=Palk2,CONCATENATE($A$1,"2"),IF(M14&gt;=Palk3,CONCATENATE($A$1,"3"),CONCATENATE($A$1,"0"))))))),"")</f>
        <v/>
      </c>
      <c r="P14" s="107">
        <f>IFERROR(IF(Q14&lt;50,"",RIGHT(O14,1)*1),10)</f>
        <v>10</v>
      </c>
      <c r="Q14" s="107">
        <f t="shared" si="2"/>
        <v>100</v>
      </c>
      <c r="R14" s="108" t="str">
        <f>IFERROR(IF(P14&gt;3,"",IF(P14=0,"",_xlfn.RANK.EQ($P14,$P$3:$P$72,1)+COUNTIFS($P$3:$P$72,$P14,$Q$3:$Q$72,"&gt;"&amp;$Q14))),"")</f>
        <v/>
      </c>
    </row>
    <row r="15" spans="1:19" x14ac:dyDescent="0.35">
      <c r="A15" s="109">
        <v>4</v>
      </c>
      <c r="B15" s="100" t="s">
        <v>146</v>
      </c>
      <c r="C15" s="110"/>
      <c r="D15" s="111" t="s">
        <v>76</v>
      </c>
      <c r="E15" s="112">
        <v>15</v>
      </c>
      <c r="F15" s="104">
        <v>16</v>
      </c>
      <c r="G15" s="104">
        <v>17</v>
      </c>
      <c r="H15" s="104">
        <v>16</v>
      </c>
      <c r="I15" s="104">
        <v>20</v>
      </c>
      <c r="J15" s="104">
        <v>14</v>
      </c>
      <c r="K15" s="104"/>
      <c r="L15" s="104"/>
      <c r="M15" s="105">
        <f t="shared" si="0"/>
        <v>98</v>
      </c>
      <c r="N15" s="106"/>
      <c r="O15" s="107"/>
      <c r="P15" s="107"/>
      <c r="Q15" s="107"/>
      <c r="R15" s="108"/>
    </row>
    <row r="16" spans="1:19" x14ac:dyDescent="0.35">
      <c r="A16" s="109">
        <v>33</v>
      </c>
      <c r="B16" s="100" t="s">
        <v>133</v>
      </c>
      <c r="C16" s="110"/>
      <c r="D16" s="111" t="s">
        <v>67</v>
      </c>
      <c r="E16" s="112">
        <v>15</v>
      </c>
      <c r="F16" s="104">
        <v>17</v>
      </c>
      <c r="G16" s="104">
        <v>19</v>
      </c>
      <c r="H16" s="104">
        <v>19</v>
      </c>
      <c r="I16" s="104">
        <v>14</v>
      </c>
      <c r="J16" s="104">
        <v>14</v>
      </c>
      <c r="K16" s="104"/>
      <c r="L16" s="104"/>
      <c r="M16" s="105">
        <f t="shared" si="0"/>
        <v>98</v>
      </c>
      <c r="N16" s="106">
        <f t="shared" ref="N16:N46" si="3">MIN(E16:L16)</f>
        <v>14</v>
      </c>
      <c r="O16" s="107" t="str">
        <f>IF(A16&gt;0, IF(COUNTIF(E16:L16,"")&gt;0,"",IF(COUNTIF(E16:L16,0)&gt;0,CONCATENATE($A$1,"0"),IF(COUNTIF(E16:L16,"-")&gt;0,CONCATENATE($A$1,"-"),IF(AND(M16&gt;=Palk1,N16&gt;=10),CONCATENATE($A$1,"1"),IF(M16&gt;=Palk2,CONCATENATE($A$1,"2"),IF(M16&gt;=Palk3,CONCATENATE($A$1,"3"),CONCATENATE($A$1,"0"))))))),"")</f>
        <v/>
      </c>
      <c r="P16" s="107">
        <f>IFERROR(IF(Q16&lt;50,"",RIGHT(O16,1)*1),10)</f>
        <v>10</v>
      </c>
      <c r="Q16" s="107">
        <f t="shared" ref="Q16:Q46" si="4">IF(COUNTIF(E16:L16,0)+COUNTIF(E16:L16,"-")&gt;0,0,SUM(E16:L16))</f>
        <v>98</v>
      </c>
      <c r="R16" s="108" t="str">
        <f>IFERROR(IF(P16&gt;3,"",IF(P16=0,"",_xlfn.RANK.EQ($P16,$P$3:$P$72,1)+COUNTIFS($P$3:$P$72,$P16,$Q$3:$Q$72,"&gt;"&amp;$Q16))),"")</f>
        <v/>
      </c>
    </row>
    <row r="17" spans="1:19" x14ac:dyDescent="0.35">
      <c r="A17" s="109">
        <v>64</v>
      </c>
      <c r="B17" s="100" t="s">
        <v>166</v>
      </c>
      <c r="C17" s="110"/>
      <c r="D17" s="111" t="s">
        <v>95</v>
      </c>
      <c r="E17" s="112">
        <v>14</v>
      </c>
      <c r="F17" s="104">
        <v>13</v>
      </c>
      <c r="G17" s="104">
        <v>15</v>
      </c>
      <c r="H17" s="104">
        <v>19</v>
      </c>
      <c r="I17" s="104">
        <v>20</v>
      </c>
      <c r="J17" s="104">
        <v>17</v>
      </c>
      <c r="K17" s="104"/>
      <c r="L17" s="104"/>
      <c r="M17" s="105">
        <f t="shared" si="0"/>
        <v>98</v>
      </c>
      <c r="N17" s="106">
        <f t="shared" si="3"/>
        <v>13</v>
      </c>
      <c r="O17" s="107"/>
      <c r="P17" s="107"/>
      <c r="Q17" s="107">
        <f t="shared" si="4"/>
        <v>98</v>
      </c>
      <c r="R17" s="108"/>
      <c r="S17" t="s">
        <v>272</v>
      </c>
    </row>
    <row r="18" spans="1:19" x14ac:dyDescent="0.35">
      <c r="A18" s="109">
        <v>31</v>
      </c>
      <c r="B18" s="100" t="s">
        <v>135</v>
      </c>
      <c r="C18" s="110"/>
      <c r="D18" s="111" t="s">
        <v>64</v>
      </c>
      <c r="E18" s="112">
        <v>18</v>
      </c>
      <c r="F18" s="104">
        <v>15</v>
      </c>
      <c r="G18" s="104">
        <v>15</v>
      </c>
      <c r="H18" s="104">
        <v>14</v>
      </c>
      <c r="I18" s="104">
        <v>20</v>
      </c>
      <c r="J18" s="104">
        <v>10</v>
      </c>
      <c r="K18" s="104"/>
      <c r="L18" s="104"/>
      <c r="M18" s="105">
        <f t="shared" si="0"/>
        <v>92</v>
      </c>
      <c r="N18" s="106">
        <f t="shared" si="3"/>
        <v>10</v>
      </c>
      <c r="O18" s="107"/>
      <c r="P18" s="107"/>
      <c r="Q18" s="107">
        <f t="shared" si="4"/>
        <v>92</v>
      </c>
      <c r="R18" s="108"/>
    </row>
    <row r="19" spans="1:19" x14ac:dyDescent="0.35">
      <c r="A19" s="109">
        <v>52</v>
      </c>
      <c r="B19" s="100" t="s">
        <v>129</v>
      </c>
      <c r="C19" s="110"/>
      <c r="D19" s="111" t="s">
        <v>59</v>
      </c>
      <c r="E19" s="112">
        <v>20</v>
      </c>
      <c r="F19" s="104">
        <v>10</v>
      </c>
      <c r="G19" s="104">
        <v>19</v>
      </c>
      <c r="H19" s="104">
        <v>14</v>
      </c>
      <c r="I19" s="104">
        <v>19</v>
      </c>
      <c r="J19" s="104">
        <v>10</v>
      </c>
      <c r="K19" s="104"/>
      <c r="L19" s="104"/>
      <c r="M19" s="105">
        <f t="shared" si="0"/>
        <v>92</v>
      </c>
      <c r="N19" s="106">
        <f t="shared" si="3"/>
        <v>10</v>
      </c>
      <c r="O19" s="107" t="str">
        <f>IF(A19&gt;0, IF(COUNTIF(E19:L19,"")&gt;0,"",IF(COUNTIF(E19:L19,0)&gt;0,CONCATENATE($A$1,"0"),IF(COUNTIF(E19:L19,"-")&gt;0,CONCATENATE($A$1,"-"),IF(AND(M19&gt;=Palk1,N19&gt;=10),CONCATENATE($A$1,"1"),IF(M19&gt;=Palk2,CONCATENATE($A$1,"2"),IF(M19&gt;=Palk3,CONCATENATE($A$1,"3"),CONCATENATE($A$1,"0"))))))),"")</f>
        <v/>
      </c>
      <c r="P19" s="107">
        <f>IFERROR(IF(Q19&lt;50,"",RIGHT(O19,1)*1),10)</f>
        <v>10</v>
      </c>
      <c r="Q19" s="107">
        <f t="shared" si="4"/>
        <v>92</v>
      </c>
      <c r="R19" s="108" t="str">
        <f>IFERROR(IF(P19&gt;3,"",IF(P19=0,"",_xlfn.RANK.EQ($P19,$P$3:$P$72,1)+COUNTIFS($P$3:$P$72,$P19,$Q$3:$Q$72,"&gt;"&amp;$Q19))),"")</f>
        <v/>
      </c>
    </row>
    <row r="20" spans="1:19" x14ac:dyDescent="0.35">
      <c r="A20" s="109">
        <v>45</v>
      </c>
      <c r="B20" s="100" t="s">
        <v>108</v>
      </c>
      <c r="C20" s="110"/>
      <c r="D20" s="111" t="s">
        <v>38</v>
      </c>
      <c r="E20" s="112">
        <v>17</v>
      </c>
      <c r="F20" s="104">
        <v>20</v>
      </c>
      <c r="G20" s="104">
        <v>16</v>
      </c>
      <c r="H20" s="104">
        <v>19</v>
      </c>
      <c r="I20" s="104">
        <v>19</v>
      </c>
      <c r="J20" s="104">
        <v>0</v>
      </c>
      <c r="K20" s="104"/>
      <c r="L20" s="104"/>
      <c r="M20" s="105">
        <f t="shared" si="0"/>
        <v>91</v>
      </c>
      <c r="N20" s="106">
        <f t="shared" si="3"/>
        <v>0</v>
      </c>
      <c r="O20" s="107" t="str">
        <f>IF(A20&gt;0, IF(COUNTIF(E20:L20,"")&gt;0,"",IF(COUNTIF(E20:L20,0)&gt;0,CONCATENATE($A$1,"0"),IF(COUNTIF(E20:L20,"-")&gt;0,CONCATENATE($A$1,"-"),IF(AND(M20&gt;=Palk1,N20&gt;=10),CONCATENATE($A$1,"1"),IF(M20&gt;=Palk2,CONCATENATE($A$1,"2"),IF(M20&gt;=Palk3,CONCATENATE($A$1,"3"),CONCATENATE($A$1,"0"))))))),"")</f>
        <v/>
      </c>
      <c r="P20" s="107" t="str">
        <f>IFERROR(IF(Q20&lt;50,"",RIGHT(O20,1)*1),10)</f>
        <v/>
      </c>
      <c r="Q20" s="107">
        <f t="shared" si="4"/>
        <v>0</v>
      </c>
      <c r="R20" s="108" t="str">
        <f>IFERROR(IF(P20&gt;3,"",IF(P20=0,"",_xlfn.RANK.EQ($P20,$P$3:$P$72,1)+COUNTIFS($P$3:$P$72,$P20,$Q$3:$Q$72,"&gt;"&amp;$Q20))),"")</f>
        <v/>
      </c>
    </row>
    <row r="21" spans="1:19" x14ac:dyDescent="0.35">
      <c r="A21" s="109">
        <v>12</v>
      </c>
      <c r="B21" s="100" t="s">
        <v>155</v>
      </c>
      <c r="C21" s="110"/>
      <c r="D21" s="111" t="s">
        <v>84</v>
      </c>
      <c r="E21" s="112">
        <v>20</v>
      </c>
      <c r="F21" s="104">
        <v>20</v>
      </c>
      <c r="G21" s="104">
        <v>20</v>
      </c>
      <c r="H21" s="104">
        <v>15</v>
      </c>
      <c r="I21" s="104">
        <v>0</v>
      </c>
      <c r="J21" s="104">
        <v>14</v>
      </c>
      <c r="K21" s="104"/>
      <c r="L21" s="104"/>
      <c r="M21" s="105">
        <f t="shared" si="0"/>
        <v>89</v>
      </c>
      <c r="N21" s="106">
        <f t="shared" si="3"/>
        <v>0</v>
      </c>
      <c r="O21" s="107"/>
      <c r="P21" s="107"/>
      <c r="Q21" s="107">
        <f t="shared" si="4"/>
        <v>0</v>
      </c>
      <c r="R21" s="108"/>
    </row>
    <row r="22" spans="1:19" x14ac:dyDescent="0.35">
      <c r="A22" s="109">
        <v>7</v>
      </c>
      <c r="B22" s="100" t="s">
        <v>124</v>
      </c>
      <c r="C22" s="110"/>
      <c r="D22" s="111" t="s">
        <v>54</v>
      </c>
      <c r="E22" s="112">
        <v>18</v>
      </c>
      <c r="F22" s="104">
        <v>20</v>
      </c>
      <c r="G22" s="104">
        <v>17</v>
      </c>
      <c r="H22" s="104">
        <v>8</v>
      </c>
      <c r="I22" s="104">
        <v>0</v>
      </c>
      <c r="J22" s="104">
        <v>16</v>
      </c>
      <c r="K22" s="104"/>
      <c r="L22" s="104"/>
      <c r="M22" s="105">
        <f t="shared" si="0"/>
        <v>79</v>
      </c>
      <c r="N22" s="106">
        <f t="shared" si="3"/>
        <v>0</v>
      </c>
      <c r="O22" s="107" t="str">
        <f>IF(A22&gt;0, IF(COUNTIF(E22:L22,"")&gt;0,"",IF(COUNTIF(E22:L22,0)&gt;0,CONCATENATE($A$1,"0"),IF(COUNTIF(E22:L22,"-")&gt;0,CONCATENATE($A$1,"-"),IF(AND(M22&gt;=Palk1,N22&gt;=10),CONCATENATE($A$1,"1"),IF(M22&gt;=Palk2,CONCATENATE($A$1,"2"),IF(M22&gt;=Palk3,CONCATENATE($A$1,"3"),CONCATENATE($A$1,"0"))))))),"")</f>
        <v/>
      </c>
      <c r="P22" s="107" t="str">
        <f>IFERROR(IF(Q22&lt;50,"",RIGHT(O22,1)*1),10)</f>
        <v/>
      </c>
      <c r="Q22" s="107">
        <f t="shared" si="4"/>
        <v>0</v>
      </c>
      <c r="R22" s="108" t="str">
        <f>IFERROR(IF(P22&gt;3,"",IF(P22=0,"",_xlfn.RANK.EQ($P22,$P$3:$P$72,1)+COUNTIFS($P$3:$P$72,$P22,$Q$3:$Q$72,"&gt;"&amp;$Q22))),"")</f>
        <v/>
      </c>
    </row>
    <row r="23" spans="1:19" x14ac:dyDescent="0.35">
      <c r="A23" s="109">
        <v>49</v>
      </c>
      <c r="B23" s="100" t="s">
        <v>109</v>
      </c>
      <c r="C23" s="110"/>
      <c r="D23" s="111" t="s">
        <v>39</v>
      </c>
      <c r="E23" s="112">
        <v>19</v>
      </c>
      <c r="F23" s="104">
        <v>17</v>
      </c>
      <c r="G23" s="104">
        <v>18</v>
      </c>
      <c r="H23" s="104">
        <v>9</v>
      </c>
      <c r="I23" s="104">
        <v>13</v>
      </c>
      <c r="J23" s="104">
        <v>0</v>
      </c>
      <c r="K23" s="104"/>
      <c r="L23" s="104"/>
      <c r="M23" s="105">
        <f t="shared" si="0"/>
        <v>76</v>
      </c>
      <c r="N23" s="106">
        <f t="shared" si="3"/>
        <v>0</v>
      </c>
      <c r="O23" s="107" t="str">
        <f>IF(A23&gt;0, IF(COUNTIF(E23:L23,"")&gt;0,"",IF(COUNTIF(E23:L23,0)&gt;0,CONCATENATE($A$1,"0"),IF(COUNTIF(E23:L23,"-")&gt;0,CONCATENATE($A$1,"-"),IF(AND(M23&gt;=Palk1,N23&gt;=10),CONCATENATE($A$1,"1"),IF(M23&gt;=Palk2,CONCATENATE($A$1,"2"),IF(M23&gt;=Palk3,CONCATENATE($A$1,"3"),CONCATENATE($A$1,"0"))))))),"")</f>
        <v/>
      </c>
      <c r="P23" s="107" t="str">
        <f>IFERROR(IF(Q23&lt;50,"",RIGHT(O23,1)*1),10)</f>
        <v/>
      </c>
      <c r="Q23" s="107">
        <f t="shared" si="4"/>
        <v>0</v>
      </c>
      <c r="R23" s="108" t="str">
        <f>IFERROR(IF(P23&gt;3,"",IF(P23=0,"",_xlfn.RANK.EQ($P23,$P$3:$P$72,1)+COUNTIFS($P$3:$P$72,$P23,$Q$3:$Q$72,"&gt;"&amp;$Q23))),"")</f>
        <v/>
      </c>
    </row>
    <row r="24" spans="1:19" x14ac:dyDescent="0.35">
      <c r="A24" s="109">
        <v>39</v>
      </c>
      <c r="B24" s="100" t="s">
        <v>118</v>
      </c>
      <c r="C24" s="110"/>
      <c r="D24" s="111" t="s">
        <v>47</v>
      </c>
      <c r="E24" s="112">
        <v>15</v>
      </c>
      <c r="F24" s="104">
        <v>20</v>
      </c>
      <c r="G24" s="104">
        <v>19</v>
      </c>
      <c r="H24" s="104">
        <v>14</v>
      </c>
      <c r="I24" s="104" t="s">
        <v>241</v>
      </c>
      <c r="J24" s="104" t="s">
        <v>241</v>
      </c>
      <c r="K24" s="104"/>
      <c r="L24" s="104"/>
      <c r="M24" s="105">
        <f t="shared" si="0"/>
        <v>68</v>
      </c>
      <c r="N24" s="106">
        <f t="shared" si="3"/>
        <v>14</v>
      </c>
      <c r="O24" s="107" t="str">
        <f>IF(A24&gt;0, IF(COUNTIF(E24:L24,"")&gt;0,"",IF(COUNTIF(E24:L24,0)&gt;0,CONCATENATE($A$1,"0"),IF(COUNTIF(E24:L24,"-")&gt;0,CONCATENATE($A$1,"-"),IF(AND(M24&gt;=Palk1,N24&gt;=10),CONCATENATE($A$1,"1"),IF(M24&gt;=Palk2,CONCATENATE($A$1,"2"),IF(M24&gt;=Palk3,CONCATENATE($A$1,"3"),CONCATENATE($A$1,"0"))))))),"")</f>
        <v/>
      </c>
      <c r="P24" s="107">
        <f>IFERROR(IF(Q24&lt;50,"",RIGHT(O24,1)*1),10)</f>
        <v>10</v>
      </c>
      <c r="Q24" s="107">
        <f t="shared" si="4"/>
        <v>68</v>
      </c>
      <c r="R24" s="108" t="str">
        <f>IFERROR(IF(P24&gt;3,"",IF(P24=0,"",_xlfn.RANK.EQ($P24,$P$3:$P$72,1)+COUNTIFS($P$3:$P$72,$P24,$Q$3:$Q$72,"&gt;"&amp;$Q24))),"")</f>
        <v/>
      </c>
    </row>
    <row r="25" spans="1:19" x14ac:dyDescent="0.35">
      <c r="A25" s="57">
        <v>30</v>
      </c>
      <c r="B25" s="60" t="s">
        <v>142</v>
      </c>
      <c r="C25" s="12"/>
      <c r="D25" s="56" t="s">
        <v>72</v>
      </c>
      <c r="E25" s="32">
        <v>20</v>
      </c>
      <c r="F25" s="33">
        <v>20</v>
      </c>
      <c r="G25" s="33">
        <v>0</v>
      </c>
      <c r="H25" s="33">
        <v>20</v>
      </c>
      <c r="I25" s="33"/>
      <c r="J25" s="33"/>
      <c r="K25" s="33"/>
      <c r="L25" s="33"/>
      <c r="M25" s="49">
        <f t="shared" si="0"/>
        <v>60</v>
      </c>
      <c r="N25" s="43">
        <f t="shared" si="3"/>
        <v>0</v>
      </c>
      <c r="O25" s="45"/>
      <c r="P25" s="45"/>
      <c r="Q25" s="45">
        <f t="shared" si="4"/>
        <v>0</v>
      </c>
      <c r="R25" s="13"/>
    </row>
    <row r="26" spans="1:19" x14ac:dyDescent="0.35">
      <c r="A26" s="57">
        <v>36</v>
      </c>
      <c r="B26" s="60" t="s">
        <v>160</v>
      </c>
      <c r="C26" s="12"/>
      <c r="D26" s="56" t="s">
        <v>89</v>
      </c>
      <c r="E26" s="32">
        <v>19</v>
      </c>
      <c r="F26" s="33">
        <v>20</v>
      </c>
      <c r="G26" s="33">
        <v>19</v>
      </c>
      <c r="H26" s="33">
        <v>0</v>
      </c>
      <c r="I26" s="33"/>
      <c r="J26" s="33"/>
      <c r="K26" s="33"/>
      <c r="L26" s="33"/>
      <c r="M26" s="49">
        <f t="shared" si="0"/>
        <v>58</v>
      </c>
      <c r="N26" s="43">
        <f t="shared" si="3"/>
        <v>0</v>
      </c>
      <c r="O26" s="45"/>
      <c r="P26" s="45"/>
      <c r="Q26" s="45">
        <f t="shared" si="4"/>
        <v>0</v>
      </c>
      <c r="R26" s="13"/>
    </row>
    <row r="27" spans="1:19" x14ac:dyDescent="0.35">
      <c r="A27" s="57">
        <v>46</v>
      </c>
      <c r="B27" s="60" t="s">
        <v>143</v>
      </c>
      <c r="C27" s="12"/>
      <c r="D27" s="56" t="s">
        <v>73</v>
      </c>
      <c r="E27" s="32">
        <v>20</v>
      </c>
      <c r="F27" s="33">
        <v>18</v>
      </c>
      <c r="G27" s="33">
        <v>0</v>
      </c>
      <c r="H27" s="33">
        <v>20</v>
      </c>
      <c r="I27" s="33"/>
      <c r="J27" s="33"/>
      <c r="K27" s="33"/>
      <c r="L27" s="33"/>
      <c r="M27" s="49">
        <f t="shared" si="0"/>
        <v>58</v>
      </c>
      <c r="N27" s="43">
        <f t="shared" si="3"/>
        <v>0</v>
      </c>
      <c r="O27" s="45"/>
      <c r="P27" s="45"/>
      <c r="Q27" s="45">
        <f t="shared" si="4"/>
        <v>0</v>
      </c>
      <c r="R27" s="13"/>
    </row>
    <row r="28" spans="1:19" x14ac:dyDescent="0.35">
      <c r="A28" s="57">
        <v>18</v>
      </c>
      <c r="B28" s="60" t="s">
        <v>144</v>
      </c>
      <c r="C28" s="12"/>
      <c r="D28" s="56" t="s">
        <v>74</v>
      </c>
      <c r="E28" s="32">
        <v>11</v>
      </c>
      <c r="F28" s="33">
        <v>16</v>
      </c>
      <c r="G28" s="33">
        <v>17</v>
      </c>
      <c r="H28" s="33">
        <v>12</v>
      </c>
      <c r="I28" s="33"/>
      <c r="J28" s="33"/>
      <c r="K28" s="33"/>
      <c r="L28" s="33"/>
      <c r="M28" s="49">
        <f t="shared" si="0"/>
        <v>56</v>
      </c>
      <c r="N28" s="43">
        <f t="shared" si="3"/>
        <v>11</v>
      </c>
      <c r="O28" s="45"/>
      <c r="P28" s="45"/>
      <c r="Q28" s="45">
        <f t="shared" si="4"/>
        <v>56</v>
      </c>
      <c r="R28" s="13"/>
    </row>
    <row r="29" spans="1:19" x14ac:dyDescent="0.35">
      <c r="A29" s="57">
        <v>50</v>
      </c>
      <c r="B29" s="60" t="s">
        <v>172</v>
      </c>
      <c r="C29" s="12"/>
      <c r="D29" s="56" t="s">
        <v>101</v>
      </c>
      <c r="E29" s="32">
        <v>20</v>
      </c>
      <c r="F29" s="33">
        <v>18</v>
      </c>
      <c r="G29" s="33">
        <v>17</v>
      </c>
      <c r="H29" s="33">
        <v>0</v>
      </c>
      <c r="I29" s="33"/>
      <c r="J29" s="33"/>
      <c r="K29" s="33"/>
      <c r="L29" s="33"/>
      <c r="M29" s="49">
        <f t="shared" si="0"/>
        <v>55</v>
      </c>
      <c r="N29" s="43">
        <f t="shared" si="3"/>
        <v>0</v>
      </c>
      <c r="O29" s="45"/>
      <c r="P29" s="45"/>
      <c r="Q29" s="45">
        <f t="shared" si="4"/>
        <v>0</v>
      </c>
      <c r="R29" s="13"/>
    </row>
    <row r="30" spans="1:19" x14ac:dyDescent="0.35">
      <c r="A30" s="57">
        <v>62</v>
      </c>
      <c r="B30" s="60" t="s">
        <v>141</v>
      </c>
      <c r="C30" s="12"/>
      <c r="D30" s="56" t="s">
        <v>71</v>
      </c>
      <c r="E30" s="32">
        <v>20</v>
      </c>
      <c r="F30" s="33">
        <v>0</v>
      </c>
      <c r="G30" s="33">
        <v>19</v>
      </c>
      <c r="H30" s="33">
        <v>16</v>
      </c>
      <c r="I30" s="33"/>
      <c r="J30" s="33"/>
      <c r="K30" s="33"/>
      <c r="L30" s="33"/>
      <c r="M30" s="49">
        <f t="shared" si="0"/>
        <v>55</v>
      </c>
      <c r="N30" s="43">
        <f t="shared" si="3"/>
        <v>0</v>
      </c>
      <c r="O30" s="45"/>
      <c r="P30" s="45"/>
      <c r="Q30" s="45">
        <f t="shared" si="4"/>
        <v>0</v>
      </c>
      <c r="R30" s="13"/>
    </row>
    <row r="31" spans="1:19" x14ac:dyDescent="0.35">
      <c r="A31" s="57">
        <v>20</v>
      </c>
      <c r="B31" s="60" t="s">
        <v>113</v>
      </c>
      <c r="C31" s="12"/>
      <c r="D31" s="56" t="s">
        <v>43</v>
      </c>
      <c r="E31" s="32">
        <v>19</v>
      </c>
      <c r="F31" s="33">
        <v>18</v>
      </c>
      <c r="G31" s="33">
        <v>0</v>
      </c>
      <c r="H31" s="33">
        <v>17</v>
      </c>
      <c r="I31" s="33"/>
      <c r="J31" s="33"/>
      <c r="K31" s="33"/>
      <c r="L31" s="33"/>
      <c r="M31" s="49">
        <f t="shared" si="0"/>
        <v>54</v>
      </c>
      <c r="N31" s="43">
        <f t="shared" si="3"/>
        <v>0</v>
      </c>
      <c r="O31" s="45" t="str">
        <f>IF(A31&gt;0, IF(COUNTIF(E31:L31,"")&gt;0,"",IF(COUNTIF(E31:L31,0)&gt;0,CONCATENATE($A$1,"0"),IF(COUNTIF(E31:L31,"-")&gt;0,CONCATENATE($A$1,"-"),IF(AND(M31&gt;=Palk1,N31&gt;=10),CONCATENATE($A$1,"1"),IF(M31&gt;=Palk2,CONCATENATE($A$1,"2"),IF(M31&gt;=Palk3,CONCATENATE($A$1,"3"),CONCATENATE($A$1,"0"))))))),"")</f>
        <v/>
      </c>
      <c r="P31" s="45" t="str">
        <f>IFERROR(IF(Q31&lt;50,"",RIGHT(O31,1)*1),10)</f>
        <v/>
      </c>
      <c r="Q31" s="45">
        <f t="shared" si="4"/>
        <v>0</v>
      </c>
      <c r="R31" s="13" t="str">
        <f>IFERROR(IF(P31&gt;3,"",IF(P31=0,"",_xlfn.RANK.EQ($P31,$P$3:$P$72,1)+COUNTIFS($P$3:$P$72,$P31,$Q$3:$Q$72,"&gt;"&amp;$Q31))),"")</f>
        <v/>
      </c>
    </row>
    <row r="32" spans="1:19" x14ac:dyDescent="0.35">
      <c r="A32" s="57">
        <v>26</v>
      </c>
      <c r="B32" s="60" t="s">
        <v>115</v>
      </c>
      <c r="C32" s="52"/>
      <c r="D32" s="56" t="s">
        <v>50</v>
      </c>
      <c r="E32" s="32">
        <v>19</v>
      </c>
      <c r="F32" s="53">
        <v>19</v>
      </c>
      <c r="G32" s="53">
        <v>16</v>
      </c>
      <c r="H32" s="53">
        <v>0</v>
      </c>
      <c r="I32" s="53"/>
      <c r="J32" s="53"/>
      <c r="K32" s="53"/>
      <c r="L32" s="53"/>
      <c r="M32" s="49">
        <f t="shared" si="0"/>
        <v>54</v>
      </c>
      <c r="N32" s="43">
        <f t="shared" si="3"/>
        <v>0</v>
      </c>
      <c r="O32" s="45" t="str">
        <f>IF(A32&gt;0, IF(COUNTIF(E32:L32,"")&gt;0,"",IF(COUNTIF(E32:L32,0)&gt;0,CONCATENATE($A$1,"0"),IF(COUNTIF(E32:L32,"-")&gt;0,CONCATENATE($A$1,"-"),IF(AND(M32&gt;=Palk1,N32&gt;=10),CONCATENATE($A$1,"1"),IF(M32&gt;=Palk2,CONCATENATE($A$1,"2"),IF(M32&gt;=Palk3,CONCATENATE($A$1,"3"),CONCATENATE($A$1,"0"))))))),"")</f>
        <v/>
      </c>
      <c r="P32" s="45" t="str">
        <f>IFERROR(IF(Q32&lt;50,"",RIGHT(O32,1)*1),10)</f>
        <v/>
      </c>
      <c r="Q32" s="45">
        <f t="shared" si="4"/>
        <v>0</v>
      </c>
      <c r="R32" s="13" t="str">
        <f>IFERROR(IF(P32&gt;3,"",IF(P32=0,"",_xlfn.RANK.EQ($P32,$P$3:$P$72,1)+COUNTIFS($P$3:$P$72,$P32,$Q$3:$Q$72,"&gt;"&amp;$Q32))),"")</f>
        <v/>
      </c>
    </row>
    <row r="33" spans="1:18" x14ac:dyDescent="0.35">
      <c r="A33" s="57">
        <v>15</v>
      </c>
      <c r="B33" s="60" t="s">
        <v>128</v>
      </c>
      <c r="C33" s="12"/>
      <c r="D33" s="56" t="s">
        <v>58</v>
      </c>
      <c r="E33" s="32">
        <v>0</v>
      </c>
      <c r="F33" s="33">
        <v>18</v>
      </c>
      <c r="G33" s="33">
        <v>19</v>
      </c>
      <c r="H33" s="33">
        <v>16</v>
      </c>
      <c r="I33" s="33"/>
      <c r="J33" s="33"/>
      <c r="K33" s="33"/>
      <c r="L33" s="33"/>
      <c r="M33" s="49">
        <f t="shared" si="0"/>
        <v>53</v>
      </c>
      <c r="N33" s="43">
        <f t="shared" si="3"/>
        <v>0</v>
      </c>
      <c r="O33" s="45" t="str">
        <f>IF(A33&gt;0, IF(COUNTIF(E33:L33,"")&gt;0,"",IF(COUNTIF(E33:L33,0)&gt;0,CONCATENATE($A$1,"0"),IF(COUNTIF(E33:L33,"-")&gt;0,CONCATENATE($A$1,"-"),IF(AND(M33&gt;=Palk1,N33&gt;=10),CONCATENATE($A$1,"1"),IF(M33&gt;=Palk2,CONCATENATE($A$1,"2"),IF(M33&gt;=Palk3,CONCATENATE($A$1,"3"),CONCATENATE($A$1,"0"))))))),"")</f>
        <v/>
      </c>
      <c r="P33" s="45" t="str">
        <f>IFERROR(IF(Q33&lt;50,"",RIGHT(O33,1)*1),10)</f>
        <v/>
      </c>
      <c r="Q33" s="45">
        <f t="shared" si="4"/>
        <v>0</v>
      </c>
      <c r="R33" s="13" t="str">
        <f>IFERROR(IF(P33&gt;3,"",IF(P33=0,"",_xlfn.RANK.EQ($P33,$P$3:$P$72,1)+COUNTIFS($P$3:$P$72,$P33,$Q$3:$Q$72,"&gt;"&amp;$Q33))),"")</f>
        <v/>
      </c>
    </row>
    <row r="34" spans="1:18" x14ac:dyDescent="0.35">
      <c r="A34" s="57">
        <v>29</v>
      </c>
      <c r="B34" s="60" t="s">
        <v>154</v>
      </c>
      <c r="C34" s="12"/>
      <c r="D34" s="56" t="s">
        <v>83</v>
      </c>
      <c r="E34" s="32">
        <v>18</v>
      </c>
      <c r="F34" s="33">
        <v>17</v>
      </c>
      <c r="G34" s="33">
        <v>0</v>
      </c>
      <c r="H34" s="33">
        <v>17</v>
      </c>
      <c r="I34" s="33"/>
      <c r="J34" s="33"/>
      <c r="K34" s="33"/>
      <c r="L34" s="33"/>
      <c r="M34" s="49">
        <f t="shared" si="0"/>
        <v>52</v>
      </c>
      <c r="N34" s="43">
        <f t="shared" si="3"/>
        <v>0</v>
      </c>
      <c r="O34" s="45"/>
      <c r="P34" s="45"/>
      <c r="Q34" s="45">
        <f t="shared" si="4"/>
        <v>0</v>
      </c>
      <c r="R34" s="13"/>
    </row>
    <row r="35" spans="1:18" x14ac:dyDescent="0.35">
      <c r="A35" s="57">
        <v>35</v>
      </c>
      <c r="B35" s="60" t="s">
        <v>164</v>
      </c>
      <c r="C35" s="12"/>
      <c r="D35" s="56" t="s">
        <v>93</v>
      </c>
      <c r="E35" s="32">
        <v>19</v>
      </c>
      <c r="F35" s="33">
        <v>20</v>
      </c>
      <c r="G35" s="33">
        <v>13</v>
      </c>
      <c r="H35" s="33">
        <v>0</v>
      </c>
      <c r="I35" s="33"/>
      <c r="J35" s="33"/>
      <c r="K35" s="33"/>
      <c r="L35" s="33"/>
      <c r="M35" s="49">
        <f t="shared" ref="M35:M66" si="5">IF(A35&gt;0,SUM(E35:L35),"")</f>
        <v>52</v>
      </c>
      <c r="N35" s="43">
        <f t="shared" si="3"/>
        <v>0</v>
      </c>
      <c r="O35" s="45" t="str">
        <f>IF(A35&gt;0, IF(COUNTIF(E35:L35,"")&gt;0,"",IF(COUNTIF(E35:L35,0)&gt;0,CONCATENATE($A$1,"0"),IF(COUNTIF(E35:L35,"-")&gt;0,CONCATENATE($A$1,"-"),IF(AND(M35&gt;=Palk1,N35&gt;=10),CONCATENATE($A$1,"1"),IF(M35&gt;=Palk2,CONCATENATE($A$1,"2"),IF(M35&gt;=Palk3,CONCATENATE($A$1,"3"),CONCATENATE($A$1,"0"))))))),"")</f>
        <v/>
      </c>
      <c r="P35" s="45" t="str">
        <f>IFERROR(IF(Q35&lt;50,"",RIGHT(O35,1)*1),10)</f>
        <v/>
      </c>
      <c r="Q35" s="45">
        <f t="shared" si="4"/>
        <v>0</v>
      </c>
      <c r="R35" s="13" t="str">
        <f>IFERROR(IF(P35&gt;3,"",IF(P35=0,"",_xlfn.RANK.EQ($P35,$P$3:$P$72,1)+COUNTIFS($P$3:$P$72,$P35,$Q$3:$Q$72,"&gt;"&amp;$Q35))),"")</f>
        <v/>
      </c>
    </row>
    <row r="36" spans="1:18" x14ac:dyDescent="0.35">
      <c r="A36" s="57">
        <v>27</v>
      </c>
      <c r="B36" s="60" t="s">
        <v>173</v>
      </c>
      <c r="C36" s="12"/>
      <c r="D36" s="56" t="s">
        <v>102</v>
      </c>
      <c r="E36" s="32">
        <v>16</v>
      </c>
      <c r="F36" s="33">
        <v>20</v>
      </c>
      <c r="G36" s="33">
        <v>15</v>
      </c>
      <c r="H36" s="33">
        <v>0</v>
      </c>
      <c r="I36" s="33"/>
      <c r="J36" s="33"/>
      <c r="K36" s="33"/>
      <c r="L36" s="33"/>
      <c r="M36" s="49">
        <f t="shared" si="5"/>
        <v>51</v>
      </c>
      <c r="N36" s="43">
        <f t="shared" si="3"/>
        <v>0</v>
      </c>
      <c r="O36" s="45"/>
      <c r="P36" s="45"/>
      <c r="Q36" s="45">
        <f t="shared" si="4"/>
        <v>0</v>
      </c>
      <c r="R36" s="13"/>
    </row>
    <row r="37" spans="1:18" x14ac:dyDescent="0.35">
      <c r="A37" s="57">
        <v>40</v>
      </c>
      <c r="B37" s="60" t="s">
        <v>151</v>
      </c>
      <c r="C37" s="12"/>
      <c r="D37" s="56" t="s">
        <v>80</v>
      </c>
      <c r="E37" s="32">
        <v>19</v>
      </c>
      <c r="F37" s="33">
        <v>0</v>
      </c>
      <c r="G37" s="33">
        <v>14</v>
      </c>
      <c r="H37" s="33">
        <v>18</v>
      </c>
      <c r="I37" s="33"/>
      <c r="J37" s="33"/>
      <c r="K37" s="33"/>
      <c r="L37" s="33"/>
      <c r="M37" s="49">
        <f t="shared" si="5"/>
        <v>51</v>
      </c>
      <c r="N37" s="43">
        <f t="shared" si="3"/>
        <v>0</v>
      </c>
      <c r="O37" s="45"/>
      <c r="P37" s="45"/>
      <c r="Q37" s="45">
        <f t="shared" si="4"/>
        <v>0</v>
      </c>
      <c r="R37" s="13"/>
    </row>
    <row r="38" spans="1:18" x14ac:dyDescent="0.35">
      <c r="A38" s="57">
        <v>51</v>
      </c>
      <c r="B38" s="60" t="s">
        <v>131</v>
      </c>
      <c r="C38" s="12"/>
      <c r="D38" s="56" t="s">
        <v>61</v>
      </c>
      <c r="E38" s="32">
        <v>20</v>
      </c>
      <c r="F38" s="33">
        <v>16</v>
      </c>
      <c r="G38" s="33">
        <v>15</v>
      </c>
      <c r="H38" s="33">
        <v>0</v>
      </c>
      <c r="I38" s="33"/>
      <c r="J38" s="33"/>
      <c r="K38" s="33"/>
      <c r="L38" s="33"/>
      <c r="M38" s="49">
        <f t="shared" si="5"/>
        <v>51</v>
      </c>
      <c r="N38" s="43">
        <f t="shared" si="3"/>
        <v>0</v>
      </c>
      <c r="O38" s="45" t="str">
        <f>IF(A38&gt;0, IF(COUNTIF(E38:L38,"")&gt;0,"",IF(COUNTIF(E38:L38,0)&gt;0,CONCATENATE($A$1,"0"),IF(COUNTIF(E38:L38,"-")&gt;0,CONCATENATE($A$1,"-"),IF(AND(M38&gt;=Palk1,N38&gt;=10),CONCATENATE($A$1,"1"),IF(M38&gt;=Palk2,CONCATENATE($A$1,"2"),IF(M38&gt;=Palk3,CONCATENATE($A$1,"3"),CONCATENATE($A$1,"0"))))))),"")</f>
        <v/>
      </c>
      <c r="P38" s="45" t="str">
        <f>IFERROR(IF(Q38&lt;50,"",RIGHT(O38,1)*1),10)</f>
        <v/>
      </c>
      <c r="Q38" s="45">
        <f t="shared" si="4"/>
        <v>0</v>
      </c>
      <c r="R38" s="13" t="str">
        <f>IFERROR(IF(P38&gt;3,"",IF(P38=0,"",_xlfn.RANK.EQ($P38,$P$3:$P$72,1)+COUNTIFS($P$3:$P$72,$P38,$Q$3:$Q$72,"&gt;"&amp;$Q38))),"")</f>
        <v/>
      </c>
    </row>
    <row r="39" spans="1:18" x14ac:dyDescent="0.35">
      <c r="A39" s="57">
        <v>58</v>
      </c>
      <c r="B39" s="60" t="s">
        <v>134</v>
      </c>
      <c r="C39" s="12"/>
      <c r="D39" s="56" t="s">
        <v>63</v>
      </c>
      <c r="E39" s="32">
        <v>19</v>
      </c>
      <c r="F39" s="33">
        <v>14</v>
      </c>
      <c r="G39" s="33">
        <v>17</v>
      </c>
      <c r="H39" s="33">
        <v>0</v>
      </c>
      <c r="I39" s="33"/>
      <c r="J39" s="33"/>
      <c r="K39" s="33"/>
      <c r="L39" s="33"/>
      <c r="M39" s="49">
        <f t="shared" si="5"/>
        <v>50</v>
      </c>
      <c r="N39" s="43">
        <f t="shared" si="3"/>
        <v>0</v>
      </c>
      <c r="O39" s="45"/>
      <c r="P39" s="45"/>
      <c r="Q39" s="45">
        <f t="shared" si="4"/>
        <v>0</v>
      </c>
      <c r="R39" s="13"/>
    </row>
    <row r="40" spans="1:18" x14ac:dyDescent="0.35">
      <c r="A40" s="57">
        <v>42</v>
      </c>
      <c r="B40" s="60" t="s">
        <v>123</v>
      </c>
      <c r="C40" s="12"/>
      <c r="D40" s="56" t="s">
        <v>53</v>
      </c>
      <c r="E40" s="32">
        <v>9</v>
      </c>
      <c r="F40" s="33">
        <v>7</v>
      </c>
      <c r="G40" s="33">
        <v>18</v>
      </c>
      <c r="H40" s="33">
        <v>14</v>
      </c>
      <c r="I40" s="33"/>
      <c r="J40" s="33"/>
      <c r="K40" s="33"/>
      <c r="L40" s="33"/>
      <c r="M40" s="49">
        <f t="shared" si="5"/>
        <v>48</v>
      </c>
      <c r="N40" s="43">
        <f t="shared" si="3"/>
        <v>7</v>
      </c>
      <c r="O40" s="45" t="str">
        <f>IF(A40&gt;0, IF(COUNTIF(E40:L40,"")&gt;0,"",IF(COUNTIF(E40:L40,0)&gt;0,CONCATENATE($A$1,"0"),IF(COUNTIF(E40:L40,"-")&gt;0,CONCATENATE($A$1,"-"),IF(AND(M40&gt;=Palk1,N40&gt;=10),CONCATENATE($A$1,"1"),IF(M40&gt;=Palk2,CONCATENATE($A$1,"2"),IF(M40&gt;=Palk3,CONCATENATE($A$1,"3"),CONCATENATE($A$1,"0"))))))),"")</f>
        <v/>
      </c>
      <c r="P40" s="45" t="str">
        <f>IFERROR(IF(Q40&lt;50,"",RIGHT(O40,1)*1),10)</f>
        <v/>
      </c>
      <c r="Q40" s="45">
        <f t="shared" si="4"/>
        <v>48</v>
      </c>
      <c r="R40" s="13" t="str">
        <f>IFERROR(IF(P40&gt;3,"",IF(P40=0,"",_xlfn.RANK.EQ($P40,$P$3:$P$72,1)+COUNTIFS($P$3:$P$72,$P40,$Q$3:$Q$72,"&gt;"&amp;$Q40))),"")</f>
        <v/>
      </c>
    </row>
    <row r="41" spans="1:18" x14ac:dyDescent="0.35">
      <c r="A41" s="57">
        <v>13</v>
      </c>
      <c r="B41" s="60" t="s">
        <v>153</v>
      </c>
      <c r="C41" s="12"/>
      <c r="D41" s="56" t="s">
        <v>82</v>
      </c>
      <c r="E41" s="32">
        <v>8</v>
      </c>
      <c r="F41" s="33">
        <v>20</v>
      </c>
      <c r="G41" s="33">
        <v>0</v>
      </c>
      <c r="H41" s="33">
        <v>19</v>
      </c>
      <c r="I41" s="33"/>
      <c r="J41" s="33"/>
      <c r="K41" s="33"/>
      <c r="L41" s="33"/>
      <c r="M41" s="49">
        <f t="shared" si="5"/>
        <v>47</v>
      </c>
      <c r="N41" s="43">
        <f t="shared" si="3"/>
        <v>0</v>
      </c>
      <c r="O41" s="45"/>
      <c r="P41" s="45"/>
      <c r="Q41" s="45">
        <f t="shared" si="4"/>
        <v>0</v>
      </c>
      <c r="R41" s="13"/>
    </row>
    <row r="42" spans="1:18" x14ac:dyDescent="0.35">
      <c r="A42" s="57">
        <v>34</v>
      </c>
      <c r="B42" s="60" t="s">
        <v>147</v>
      </c>
      <c r="C42" s="12"/>
      <c r="D42" s="56" t="s">
        <v>77</v>
      </c>
      <c r="E42" s="32">
        <v>14</v>
      </c>
      <c r="F42" s="33">
        <v>14</v>
      </c>
      <c r="G42" s="33">
        <v>17</v>
      </c>
      <c r="H42" s="33">
        <v>0</v>
      </c>
      <c r="I42" s="33"/>
      <c r="J42" s="33"/>
      <c r="K42" s="33"/>
      <c r="L42" s="33"/>
      <c r="M42" s="49">
        <f t="shared" si="5"/>
        <v>45</v>
      </c>
      <c r="N42" s="43">
        <f t="shared" si="3"/>
        <v>0</v>
      </c>
      <c r="O42" s="45"/>
      <c r="P42" s="45"/>
      <c r="Q42" s="45">
        <f t="shared" si="4"/>
        <v>0</v>
      </c>
      <c r="R42" s="13"/>
    </row>
    <row r="43" spans="1:18" x14ac:dyDescent="0.35">
      <c r="A43" s="57">
        <v>47</v>
      </c>
      <c r="B43" s="60" t="s">
        <v>156</v>
      </c>
      <c r="C43" s="12"/>
      <c r="D43" s="56" t="s">
        <v>85</v>
      </c>
      <c r="E43" s="32">
        <v>11</v>
      </c>
      <c r="F43" s="33">
        <v>15</v>
      </c>
      <c r="G43" s="33">
        <v>17</v>
      </c>
      <c r="H43" s="33">
        <v>0</v>
      </c>
      <c r="I43" s="33"/>
      <c r="J43" s="33"/>
      <c r="K43" s="33"/>
      <c r="L43" s="33"/>
      <c r="M43" s="49">
        <f t="shared" si="5"/>
        <v>43</v>
      </c>
      <c r="N43" s="43">
        <f t="shared" si="3"/>
        <v>0</v>
      </c>
      <c r="O43" s="45"/>
      <c r="P43" s="45"/>
      <c r="Q43" s="45">
        <f t="shared" si="4"/>
        <v>0</v>
      </c>
      <c r="R43" s="13"/>
    </row>
    <row r="44" spans="1:18" x14ac:dyDescent="0.35">
      <c r="A44" s="57">
        <v>10</v>
      </c>
      <c r="B44" s="60" t="s">
        <v>116</v>
      </c>
      <c r="C44" s="12"/>
      <c r="D44" s="56" t="s">
        <v>45</v>
      </c>
      <c r="E44" s="32">
        <v>0</v>
      </c>
      <c r="F44" s="33">
        <v>13</v>
      </c>
      <c r="G44" s="33">
        <v>11</v>
      </c>
      <c r="H44" s="33">
        <v>18</v>
      </c>
      <c r="I44" s="33"/>
      <c r="J44" s="33"/>
      <c r="K44" s="33"/>
      <c r="L44" s="33"/>
      <c r="M44" s="49">
        <f t="shared" si="5"/>
        <v>42</v>
      </c>
      <c r="N44" s="43">
        <f t="shared" si="3"/>
        <v>0</v>
      </c>
      <c r="O44" s="45" t="str">
        <f>IF(A44&gt;0, IF(COUNTIF(E44:L44,"")&gt;0,"",IF(COUNTIF(E44:L44,0)&gt;0,CONCATENATE($A$1,"0"),IF(COUNTIF(E44:L44,"-")&gt;0,CONCATENATE($A$1,"-"),IF(AND(M44&gt;=Palk1,N44&gt;=10),CONCATENATE($A$1,"1"),IF(M44&gt;=Palk2,CONCATENATE($A$1,"2"),IF(M44&gt;=Palk3,CONCATENATE($A$1,"3"),CONCATENATE($A$1,"0"))))))),"")</f>
        <v/>
      </c>
      <c r="P44" s="45" t="str">
        <f>IFERROR(IF(Q44&lt;50,"",RIGHT(O44,1)*1),10)</f>
        <v/>
      </c>
      <c r="Q44" s="45">
        <f t="shared" si="4"/>
        <v>0</v>
      </c>
      <c r="R44" s="13" t="str">
        <f>IFERROR(IF(P44&gt;3,"",IF(P44=0,"",_xlfn.RANK.EQ($P44,$P$3:$P$72,1)+COUNTIFS($P$3:$P$72,$P44,$Q$3:$Q$72,"&gt;"&amp;$Q44))),"")</f>
        <v/>
      </c>
    </row>
    <row r="45" spans="1:18" x14ac:dyDescent="0.35">
      <c r="A45" s="57">
        <v>14</v>
      </c>
      <c r="B45" s="60" t="s">
        <v>127</v>
      </c>
      <c r="C45" s="12"/>
      <c r="D45" s="56" t="s">
        <v>57</v>
      </c>
      <c r="E45" s="32">
        <v>14</v>
      </c>
      <c r="F45" s="33">
        <v>14</v>
      </c>
      <c r="G45" s="33">
        <v>0</v>
      </c>
      <c r="H45" s="33">
        <v>14</v>
      </c>
      <c r="I45" s="33"/>
      <c r="J45" s="33"/>
      <c r="K45" s="33"/>
      <c r="L45" s="33"/>
      <c r="M45" s="49">
        <f t="shared" si="5"/>
        <v>42</v>
      </c>
      <c r="N45" s="43">
        <f t="shared" si="3"/>
        <v>0</v>
      </c>
      <c r="O45" s="45" t="str">
        <f>IF(A45&gt;0, IF(COUNTIF(E45:L45,"")&gt;0,"",IF(COUNTIF(E45:L45,0)&gt;0,CONCATENATE($A$1,"0"),IF(COUNTIF(E45:L45,"-")&gt;0,CONCATENATE($A$1,"-"),IF(AND(M45&gt;=Palk1,N45&gt;=10),CONCATENATE($A$1,"1"),IF(M45&gt;=Palk2,CONCATENATE($A$1,"2"),IF(M45&gt;=Palk3,CONCATENATE($A$1,"3"),CONCATENATE($A$1,"0"))))))),"")</f>
        <v/>
      </c>
      <c r="P45" s="45" t="str">
        <f>IFERROR(IF(Q45&lt;50,"",RIGHT(O45,1)*1),10)</f>
        <v/>
      </c>
      <c r="Q45" s="45">
        <f t="shared" si="4"/>
        <v>0</v>
      </c>
      <c r="R45" s="13" t="str">
        <f>IFERROR(IF(P45&gt;3,"",IF(P45=0,"",_xlfn.RANK.EQ($P45,$P$3:$P$72,1)+COUNTIFS($P$3:$P$72,$P45,$Q$3:$Q$72,"&gt;"&amp;$Q45))),"")</f>
        <v/>
      </c>
    </row>
    <row r="46" spans="1:18" x14ac:dyDescent="0.35">
      <c r="A46" s="57">
        <v>11</v>
      </c>
      <c r="B46" s="60" t="s">
        <v>132</v>
      </c>
      <c r="C46" s="12"/>
      <c r="D46" s="56" t="s">
        <v>62</v>
      </c>
      <c r="E46" s="32">
        <v>0</v>
      </c>
      <c r="F46" s="33">
        <v>16</v>
      </c>
      <c r="G46" s="33">
        <v>15</v>
      </c>
      <c r="H46" s="33">
        <v>10</v>
      </c>
      <c r="I46" s="33"/>
      <c r="J46" s="33"/>
      <c r="K46" s="33"/>
      <c r="L46" s="33"/>
      <c r="M46" s="49">
        <f t="shared" si="5"/>
        <v>41</v>
      </c>
      <c r="N46" s="43">
        <f t="shared" si="3"/>
        <v>0</v>
      </c>
      <c r="O46" s="45" t="str">
        <f>IF(A46&gt;0, IF(COUNTIF(E46:L46,"")&gt;0,"",IF(COUNTIF(E46:L46,0)&gt;0,CONCATENATE($A$1,"0"),IF(COUNTIF(E46:L46,"-")&gt;0,CONCATENATE($A$1,"-"),IF(AND(M46&gt;=Palk1,N46&gt;=10),CONCATENATE($A$1,"1"),IF(M46&gt;=Palk2,CONCATENATE($A$1,"2"),IF(M46&gt;=Palk3,CONCATENATE($A$1,"3"),CONCATENATE($A$1,"0"))))))),"")</f>
        <v/>
      </c>
      <c r="P46" s="45" t="str">
        <f>IFERROR(IF(Q46&lt;50,"",RIGHT(O46,1)*1),10)</f>
        <v/>
      </c>
      <c r="Q46" s="45">
        <f t="shared" si="4"/>
        <v>0</v>
      </c>
      <c r="R46" s="13" t="str">
        <f>IFERROR(IF(P46&gt;3,"",IF(P46=0,"",_xlfn.RANK.EQ($P46,$P$3:$P$72,1)+COUNTIFS($P$3:$P$72,$P46,$Q$3:$Q$72,"&gt;"&amp;$Q46))),"")</f>
        <v/>
      </c>
    </row>
    <row r="47" spans="1:18" x14ac:dyDescent="0.35">
      <c r="A47" s="57">
        <v>3</v>
      </c>
      <c r="B47" s="60" t="s">
        <v>161</v>
      </c>
      <c r="C47" s="12"/>
      <c r="D47" s="56" t="s">
        <v>90</v>
      </c>
      <c r="E47" s="32">
        <v>12</v>
      </c>
      <c r="F47" s="33">
        <v>18</v>
      </c>
      <c r="G47" s="33">
        <v>0</v>
      </c>
      <c r="H47" s="33">
        <v>10</v>
      </c>
      <c r="I47" s="33"/>
      <c r="J47" s="33"/>
      <c r="K47" s="33"/>
      <c r="L47" s="33"/>
      <c r="M47" s="49">
        <f t="shared" si="5"/>
        <v>40</v>
      </c>
      <c r="N47" s="43"/>
      <c r="O47" s="45"/>
      <c r="P47" s="45"/>
      <c r="Q47" s="45"/>
      <c r="R47" s="13"/>
    </row>
    <row r="48" spans="1:18" x14ac:dyDescent="0.35">
      <c r="A48" s="57">
        <v>5</v>
      </c>
      <c r="B48" s="60" t="s">
        <v>121</v>
      </c>
      <c r="C48" s="12"/>
      <c r="D48" s="56" t="s">
        <v>51</v>
      </c>
      <c r="E48" s="32">
        <v>8</v>
      </c>
      <c r="F48" s="53">
        <v>0</v>
      </c>
      <c r="G48" s="53">
        <v>13</v>
      </c>
      <c r="H48" s="53">
        <v>18</v>
      </c>
      <c r="I48" s="53"/>
      <c r="J48" s="53"/>
      <c r="K48" s="53"/>
      <c r="L48" s="53"/>
      <c r="M48" s="49">
        <f t="shared" si="5"/>
        <v>39</v>
      </c>
      <c r="N48" s="43">
        <f t="shared" ref="N48:N64" si="6">MIN(E48:L48)</f>
        <v>0</v>
      </c>
      <c r="O48" s="45" t="str">
        <f>IF(A48&gt;0, IF(COUNTIF(E48:L48,"")&gt;0,"",IF(COUNTIF(E48:L48,0)&gt;0,CONCATENATE($A$1,"0"),IF(COUNTIF(E48:L48,"-")&gt;0,CONCATENATE($A$1,"-"),IF(AND(M48&gt;=Palk1,N48&gt;=10),CONCATENATE($A$1,"1"),IF(M48&gt;=Palk2,CONCATENATE($A$1,"2"),IF(M48&gt;=Palk3,CONCATENATE($A$1,"3"),CONCATENATE($A$1,"0"))))))),"")</f>
        <v/>
      </c>
      <c r="P48" s="45" t="str">
        <f>IFERROR(IF(Q48&lt;50,"",RIGHT(O48,1)*1),10)</f>
        <v/>
      </c>
      <c r="Q48" s="45">
        <f t="shared" ref="Q48:Q64" si="7">IF(COUNTIF(E48:L48,0)+COUNTIF(E48:L48,"-")&gt;0,0,SUM(E48:L48))</f>
        <v>0</v>
      </c>
      <c r="R48" s="13" t="str">
        <f>IFERROR(IF(P48&gt;3,"",IF(P48=0,"",_xlfn.RANK.EQ($P48,$P$3:$P$72,1)+COUNTIFS($P$3:$P$72,$P48,$Q$3:$Q$72,"&gt;"&amp;$Q48))),"")</f>
        <v/>
      </c>
    </row>
    <row r="49" spans="1:18" x14ac:dyDescent="0.35">
      <c r="A49" s="57">
        <v>43</v>
      </c>
      <c r="B49" s="60" t="s">
        <v>130</v>
      </c>
      <c r="C49" s="12"/>
      <c r="D49" s="56" t="s">
        <v>60</v>
      </c>
      <c r="E49" s="32">
        <v>15</v>
      </c>
      <c r="F49" s="33">
        <v>10</v>
      </c>
      <c r="G49" s="33">
        <v>0</v>
      </c>
      <c r="H49" s="33">
        <v>12</v>
      </c>
      <c r="I49" s="33"/>
      <c r="J49" s="33"/>
      <c r="K49" s="33"/>
      <c r="L49" s="33"/>
      <c r="M49" s="49">
        <f t="shared" si="5"/>
        <v>37</v>
      </c>
      <c r="N49" s="43">
        <f t="shared" si="6"/>
        <v>0</v>
      </c>
      <c r="O49" s="45" t="str">
        <f>IF(A49&gt;0, IF(COUNTIF(E49:L49,"")&gt;0,"",IF(COUNTIF(E49:L49,0)&gt;0,CONCATENATE($A$1,"0"),IF(COUNTIF(E49:L49,"-")&gt;0,CONCATENATE($A$1,"-"),IF(AND(M49&gt;=Palk1,N49&gt;=10),CONCATENATE($A$1,"1"),IF(M49&gt;=Palk2,CONCATENATE($A$1,"2"),IF(M49&gt;=Palk3,CONCATENATE($A$1,"3"),CONCATENATE($A$1,"0"))))))),"")</f>
        <v/>
      </c>
      <c r="P49" s="45" t="str">
        <f>IFERROR(IF(Q49&lt;50,"",RIGHT(O49,1)*1),10)</f>
        <v/>
      </c>
      <c r="Q49" s="45">
        <f t="shared" si="7"/>
        <v>0</v>
      </c>
      <c r="R49" s="13" t="str">
        <f>IFERROR(IF(P49&gt;3,"",IF(P49=0,"",_xlfn.RANK.EQ($P49,$P$3:$P$72,1)+COUNTIFS($P$3:$P$72,$P49,$Q$3:$Q$72,"&gt;"&amp;$Q49))),"")</f>
        <v/>
      </c>
    </row>
    <row r="50" spans="1:18" x14ac:dyDescent="0.35">
      <c r="A50" s="57">
        <v>1</v>
      </c>
      <c r="B50" s="60" t="s">
        <v>104</v>
      </c>
      <c r="C50" s="12"/>
      <c r="D50" s="56" t="s">
        <v>103</v>
      </c>
      <c r="E50" s="32">
        <v>13</v>
      </c>
      <c r="F50" s="53">
        <v>0</v>
      </c>
      <c r="G50" s="53">
        <v>14</v>
      </c>
      <c r="H50" s="53">
        <v>9</v>
      </c>
      <c r="I50" s="53"/>
      <c r="J50" s="53"/>
      <c r="K50" s="53"/>
      <c r="L50" s="53"/>
      <c r="M50" s="49">
        <f t="shared" si="5"/>
        <v>36</v>
      </c>
      <c r="N50" s="43">
        <f t="shared" si="6"/>
        <v>0</v>
      </c>
      <c r="O50" s="45" t="str">
        <f>IF(A50&gt;0, IF(COUNTIF(E50:L50,"")&gt;0,"",IF(COUNTIF(E50:L50,0)&gt;0,CONCATENATE($A$1,"0"),IF(COUNTIF(E50:L50,"-")&gt;0,CONCATENATE($A$1,"-"),IF(AND(M50&gt;=Palk1,N50&gt;=10),CONCATENATE($A$1,"1"),IF(M50&gt;=Palk2,CONCATENATE($A$1,"2"),IF(M50&gt;=Palk3,CONCATENATE($A$1,"3"),CONCATENATE($A$1,"0"))))))),"")</f>
        <v/>
      </c>
      <c r="P50" s="45" t="str">
        <f>IFERROR(IF(Q50&lt;50,"",RIGHT(O50,1)*1),10)</f>
        <v/>
      </c>
      <c r="Q50" s="45">
        <f t="shared" si="7"/>
        <v>0</v>
      </c>
      <c r="R50" s="13" t="str">
        <f>IFERROR(IF(P50&gt;3,"",IF(P50=0,"",_xlfn.RANK.EQ($P50,$P$3:$P$72,1)+COUNTIFS($P$3:$P$72,$P50,$Q$3:$Q$72,"&gt;"&amp;$Q50))),"")</f>
        <v/>
      </c>
    </row>
    <row r="51" spans="1:18" x14ac:dyDescent="0.35">
      <c r="A51" s="57">
        <v>56</v>
      </c>
      <c r="B51" s="60" t="s">
        <v>158</v>
      </c>
      <c r="C51" s="12"/>
      <c r="D51" s="56" t="s">
        <v>87</v>
      </c>
      <c r="E51" s="32">
        <v>17</v>
      </c>
      <c r="F51" s="33">
        <v>0</v>
      </c>
      <c r="G51" s="33">
        <v>0</v>
      </c>
      <c r="H51" s="33">
        <v>19</v>
      </c>
      <c r="I51" s="33"/>
      <c r="J51" s="33"/>
      <c r="K51" s="33"/>
      <c r="L51" s="33"/>
      <c r="M51" s="49">
        <f t="shared" si="5"/>
        <v>36</v>
      </c>
      <c r="N51" s="43">
        <f t="shared" si="6"/>
        <v>0</v>
      </c>
      <c r="O51" s="45"/>
      <c r="P51" s="45"/>
      <c r="Q51" s="45">
        <f t="shared" si="7"/>
        <v>0</v>
      </c>
      <c r="R51" s="13"/>
    </row>
    <row r="52" spans="1:18" x14ac:dyDescent="0.35">
      <c r="A52" s="57">
        <v>16</v>
      </c>
      <c r="B52" s="60" t="s">
        <v>119</v>
      </c>
      <c r="C52" s="12"/>
      <c r="D52" s="56" t="s">
        <v>48</v>
      </c>
      <c r="E52" s="32">
        <v>17</v>
      </c>
      <c r="F52" s="33">
        <v>14</v>
      </c>
      <c r="G52" s="33">
        <v>0</v>
      </c>
      <c r="H52" s="33">
        <v>0</v>
      </c>
      <c r="I52" s="33"/>
      <c r="J52" s="33"/>
      <c r="K52" s="33"/>
      <c r="L52" s="33"/>
      <c r="M52" s="49">
        <f t="shared" si="5"/>
        <v>31</v>
      </c>
      <c r="N52" s="43">
        <f t="shared" si="6"/>
        <v>0</v>
      </c>
      <c r="O52" s="45" t="str">
        <f>IF(A52&gt;0, IF(COUNTIF(E52:L52,"")&gt;0,"",IF(COUNTIF(E52:L52,0)&gt;0,CONCATENATE($A$1,"0"),IF(COUNTIF(E52:L52,"-")&gt;0,CONCATENATE($A$1,"-"),IF(AND(M52&gt;=Palk1,N52&gt;=10),CONCATENATE($A$1,"1"),IF(M52&gt;=Palk2,CONCATENATE($A$1,"2"),IF(M52&gt;=Palk3,CONCATENATE($A$1,"3"),CONCATENATE($A$1,"0"))))))),"")</f>
        <v/>
      </c>
      <c r="P52" s="45" t="str">
        <f>IFERROR(IF(Q52&lt;50,"",RIGHT(O52,1)*1),10)</f>
        <v/>
      </c>
      <c r="Q52" s="45">
        <f t="shared" si="7"/>
        <v>0</v>
      </c>
      <c r="R52" s="13" t="str">
        <f>IFERROR(IF(P52&gt;3,"",IF(P52=0,"",_xlfn.RANK.EQ($P52,$P$3:$P$72,1)+COUNTIFS($P$3:$P$72,$P52,$Q$3:$Q$72,"&gt;"&amp;$Q52))),"")</f>
        <v/>
      </c>
    </row>
    <row r="53" spans="1:18" x14ac:dyDescent="0.35">
      <c r="A53" s="57">
        <v>24</v>
      </c>
      <c r="B53" s="60" t="s">
        <v>150</v>
      </c>
      <c r="C53" s="12"/>
      <c r="D53" s="56" t="s">
        <v>174</v>
      </c>
      <c r="E53" s="32">
        <v>0</v>
      </c>
      <c r="F53" s="33">
        <v>15</v>
      </c>
      <c r="G53" s="33">
        <v>16</v>
      </c>
      <c r="H53" s="33">
        <v>0</v>
      </c>
      <c r="I53" s="33"/>
      <c r="J53" s="33"/>
      <c r="K53" s="33"/>
      <c r="L53" s="33"/>
      <c r="M53" s="49">
        <f t="shared" si="5"/>
        <v>31</v>
      </c>
      <c r="N53" s="43">
        <f t="shared" si="6"/>
        <v>0</v>
      </c>
      <c r="O53" s="45"/>
      <c r="P53" s="45"/>
      <c r="Q53" s="45">
        <f t="shared" si="7"/>
        <v>0</v>
      </c>
      <c r="R53" s="13"/>
    </row>
    <row r="54" spans="1:18" x14ac:dyDescent="0.35">
      <c r="A54" s="57">
        <v>60</v>
      </c>
      <c r="B54" s="60" t="s">
        <v>110</v>
      </c>
      <c r="C54" s="12"/>
      <c r="D54" s="56" t="s">
        <v>40</v>
      </c>
      <c r="E54" s="32">
        <v>10</v>
      </c>
      <c r="F54" s="53">
        <v>0</v>
      </c>
      <c r="G54" s="53">
        <v>0</v>
      </c>
      <c r="H54" s="53">
        <v>20</v>
      </c>
      <c r="I54" s="53"/>
      <c r="J54" s="53"/>
      <c r="K54" s="53"/>
      <c r="L54" s="53"/>
      <c r="M54" s="49">
        <f t="shared" si="5"/>
        <v>30</v>
      </c>
      <c r="N54" s="43">
        <f t="shared" si="6"/>
        <v>0</v>
      </c>
      <c r="O54" s="45" t="str">
        <f>IF(A54&gt;0, IF(COUNTIF(E54:L54,"")&gt;0,"",IF(COUNTIF(E54:L54,0)&gt;0,CONCATENATE($A$1,"0"),IF(COUNTIF(E54:L54,"-")&gt;0,CONCATENATE($A$1,"-"),IF(AND(M54&gt;=Palk1,N54&gt;=10),CONCATENATE($A$1,"1"),IF(M54&gt;=Palk2,CONCATENATE($A$1,"2"),IF(M54&gt;=Palk3,CONCATENATE($A$1,"3"),CONCATENATE($A$1,"0"))))))),"")</f>
        <v/>
      </c>
      <c r="P54" s="45" t="str">
        <f>IFERROR(IF(Q54&lt;50,"",RIGHT(O54,1)*1),10)</f>
        <v/>
      </c>
      <c r="Q54" s="45">
        <f t="shared" si="7"/>
        <v>0</v>
      </c>
      <c r="R54" s="13" t="str">
        <f>IFERROR(IF(P54&gt;3,"",IF(P54=0,"",_xlfn.RANK.EQ($P54,$P$3:$P$72,1)+COUNTIFS($P$3:$P$72,$P54,$Q$3:$Q$72,"&gt;"&amp;$Q54))),"")</f>
        <v/>
      </c>
    </row>
    <row r="55" spans="1:18" x14ac:dyDescent="0.35">
      <c r="A55" s="57">
        <v>23</v>
      </c>
      <c r="B55" s="60" t="s">
        <v>167</v>
      </c>
      <c r="C55" s="12"/>
      <c r="D55" s="56" t="s">
        <v>96</v>
      </c>
      <c r="E55" s="32">
        <v>16</v>
      </c>
      <c r="F55" s="33">
        <v>0</v>
      </c>
      <c r="G55" s="33">
        <v>8</v>
      </c>
      <c r="H55" s="33">
        <v>0</v>
      </c>
      <c r="I55" s="33"/>
      <c r="J55" s="33"/>
      <c r="K55" s="33"/>
      <c r="L55" s="33"/>
      <c r="M55" s="49">
        <f t="shared" si="5"/>
        <v>24</v>
      </c>
      <c r="N55" s="43">
        <f t="shared" si="6"/>
        <v>0</v>
      </c>
      <c r="O55" s="45"/>
      <c r="P55" s="45"/>
      <c r="Q55" s="45">
        <f t="shared" si="7"/>
        <v>0</v>
      </c>
      <c r="R55" s="13"/>
    </row>
    <row r="56" spans="1:18" x14ac:dyDescent="0.35">
      <c r="A56" s="57">
        <v>61</v>
      </c>
      <c r="B56" s="60" t="s">
        <v>122</v>
      </c>
      <c r="C56" s="12"/>
      <c r="D56" s="56" t="s">
        <v>52</v>
      </c>
      <c r="E56" s="32">
        <v>0</v>
      </c>
      <c r="F56" s="33">
        <v>12</v>
      </c>
      <c r="G56" s="33">
        <v>10</v>
      </c>
      <c r="H56" s="33">
        <v>0</v>
      </c>
      <c r="I56" s="33"/>
      <c r="J56" s="33"/>
      <c r="K56" s="33"/>
      <c r="L56" s="33"/>
      <c r="M56" s="49">
        <f t="shared" si="5"/>
        <v>22</v>
      </c>
      <c r="N56" s="43">
        <f t="shared" si="6"/>
        <v>0</v>
      </c>
      <c r="O56" s="45" t="str">
        <f>IF(A56&gt;0, IF(COUNTIF(E56:L56,"")&gt;0,"",IF(COUNTIF(E56:L56,0)&gt;0,CONCATENATE($A$1,"0"),IF(COUNTIF(E56:L56,"-")&gt;0,CONCATENATE($A$1,"-"),IF(AND(M56&gt;=Palk1,N56&gt;=10),CONCATENATE($A$1,"1"),IF(M56&gt;=Palk2,CONCATENATE($A$1,"2"),IF(M56&gt;=Palk3,CONCATENATE($A$1,"3"),CONCATENATE($A$1,"0"))))))),"")</f>
        <v/>
      </c>
      <c r="P56" s="45" t="str">
        <f>IFERROR(IF(Q56&lt;50,"",RIGHT(O56,1)*1),10)</f>
        <v/>
      </c>
      <c r="Q56" s="45">
        <f t="shared" si="7"/>
        <v>0</v>
      </c>
      <c r="R56" s="13" t="str">
        <f>IFERROR(IF(P56&gt;3,"",IF(P56=0,"",_xlfn.RANK.EQ($P56,$P$3:$P$72,1)+COUNTIFS($P$3:$P$72,$P56,$Q$3:$Q$72,"&gt;"&amp;$Q56))),"")</f>
        <v/>
      </c>
    </row>
    <row r="57" spans="1:18" x14ac:dyDescent="0.35">
      <c r="A57" s="57">
        <v>38</v>
      </c>
      <c r="B57" s="60" t="s">
        <v>136</v>
      </c>
      <c r="C57" s="12"/>
      <c r="D57" s="56" t="s">
        <v>65</v>
      </c>
      <c r="E57" s="32">
        <v>15</v>
      </c>
      <c r="F57" s="33">
        <v>3</v>
      </c>
      <c r="G57" s="33">
        <v>0</v>
      </c>
      <c r="H57" s="33">
        <v>0</v>
      </c>
      <c r="I57" s="33"/>
      <c r="J57" s="33"/>
      <c r="K57" s="33"/>
      <c r="L57" s="33"/>
      <c r="M57" s="49">
        <f t="shared" si="5"/>
        <v>18</v>
      </c>
      <c r="N57" s="43">
        <f t="shared" si="6"/>
        <v>0</v>
      </c>
      <c r="O57" s="45"/>
      <c r="P57" s="45"/>
      <c r="Q57" s="45">
        <f t="shared" si="7"/>
        <v>0</v>
      </c>
      <c r="R57" s="13"/>
    </row>
    <row r="58" spans="1:18" x14ac:dyDescent="0.35">
      <c r="A58" s="57">
        <v>44</v>
      </c>
      <c r="B58" s="60" t="s">
        <v>114</v>
      </c>
      <c r="C58" s="12"/>
      <c r="D58" s="56" t="s">
        <v>44</v>
      </c>
      <c r="E58" s="32">
        <v>18</v>
      </c>
      <c r="F58" s="33">
        <v>0</v>
      </c>
      <c r="G58" s="33">
        <v>0</v>
      </c>
      <c r="H58" s="33">
        <v>0</v>
      </c>
      <c r="I58" s="33"/>
      <c r="J58" s="33"/>
      <c r="K58" s="33"/>
      <c r="L58" s="33"/>
      <c r="M58" s="49">
        <f t="shared" si="5"/>
        <v>18</v>
      </c>
      <c r="N58" s="43">
        <f t="shared" si="6"/>
        <v>0</v>
      </c>
      <c r="O58" s="45" t="str">
        <f>IF(A58&gt;0, IF(COUNTIF(E58:L58,"")&gt;0,"",IF(COUNTIF(E58:L58,0)&gt;0,CONCATENATE($A$1,"0"),IF(COUNTIF(E58:L58,"-")&gt;0,CONCATENATE($A$1,"-"),IF(AND(M58&gt;=Palk1,N58&gt;=10),CONCATENATE($A$1,"1"),IF(M58&gt;=Palk2,CONCATENATE($A$1,"2"),IF(M58&gt;=Palk3,CONCATENATE($A$1,"3"),CONCATENATE($A$1,"0"))))))),"")</f>
        <v/>
      </c>
      <c r="P58" s="45" t="str">
        <f>IFERROR(IF(Q58&lt;50,"",RIGHT(O58,1)*1),10)</f>
        <v/>
      </c>
      <c r="Q58" s="45">
        <f t="shared" si="7"/>
        <v>0</v>
      </c>
      <c r="R58" s="13" t="str">
        <f>IFERROR(IF(P58&gt;3,"",IF(P58=0,"",_xlfn.RANK.EQ($P58,$P$3:$P$72,1)+COUNTIFS($P$3:$P$72,$P58,$Q$3:$Q$72,"&gt;"&amp;$Q58))),"")</f>
        <v/>
      </c>
    </row>
    <row r="59" spans="1:18" x14ac:dyDescent="0.35">
      <c r="A59" s="57">
        <v>53</v>
      </c>
      <c r="B59" s="60" t="s">
        <v>107</v>
      </c>
      <c r="C59" s="12"/>
      <c r="D59" s="56" t="s">
        <v>37</v>
      </c>
      <c r="E59" s="32">
        <v>0</v>
      </c>
      <c r="F59" s="33">
        <v>18</v>
      </c>
      <c r="G59" s="33">
        <v>0</v>
      </c>
      <c r="H59" s="33">
        <v>0</v>
      </c>
      <c r="I59" s="33"/>
      <c r="J59" s="33"/>
      <c r="K59" s="33"/>
      <c r="L59" s="33"/>
      <c r="M59" s="49">
        <f t="shared" si="5"/>
        <v>18</v>
      </c>
      <c r="N59" s="43">
        <f t="shared" si="6"/>
        <v>0</v>
      </c>
      <c r="O59" s="45" t="str">
        <f>IF(A59&gt;0, IF(COUNTIF(E59:L59,"")&gt;0,"",IF(COUNTIF(E59:L59,0)&gt;0,CONCATENATE($A$1,"0"),IF(COUNTIF(E59:L59,"-")&gt;0,CONCATENATE($A$1,"-"),IF(AND(M59&gt;=Palk1,N59&gt;=10),CONCATENATE($A$1,"1"),IF(M59&gt;=Palk2,CONCATENATE($A$1,"2"),IF(M59&gt;=Palk3,CONCATENATE($A$1,"3"),CONCATENATE($A$1,"0"))))))),"")</f>
        <v/>
      </c>
      <c r="P59" s="45" t="str">
        <f>IFERROR(IF(Q59&lt;50,"",RIGHT(O59,1)*1),10)</f>
        <v/>
      </c>
      <c r="Q59" s="45">
        <f t="shared" si="7"/>
        <v>0</v>
      </c>
      <c r="R59" s="13" t="str">
        <f>IFERROR(IF(P59&gt;3,"",IF(P59=0,"",_xlfn.RANK.EQ($P59,$P$3:$P$72,1)+COUNTIFS($P$3:$P$72,$P59,$Q$3:$Q$72,"&gt;"&amp;$Q59))),"")</f>
        <v/>
      </c>
    </row>
    <row r="60" spans="1:18" x14ac:dyDescent="0.35">
      <c r="A60" s="57">
        <v>37</v>
      </c>
      <c r="B60" s="60" t="s">
        <v>157</v>
      </c>
      <c r="C60" s="12"/>
      <c r="D60" s="56" t="s">
        <v>86</v>
      </c>
      <c r="E60" s="32">
        <v>16</v>
      </c>
      <c r="F60" s="33">
        <v>0</v>
      </c>
      <c r="G60" s="33">
        <v>0</v>
      </c>
      <c r="H60" s="33">
        <v>0</v>
      </c>
      <c r="I60" s="33"/>
      <c r="J60" s="33"/>
      <c r="K60" s="33"/>
      <c r="L60" s="33"/>
      <c r="M60" s="49">
        <f t="shared" si="5"/>
        <v>16</v>
      </c>
      <c r="N60" s="43">
        <f t="shared" si="6"/>
        <v>0</v>
      </c>
      <c r="O60" s="45"/>
      <c r="P60" s="45"/>
      <c r="Q60" s="45">
        <f t="shared" si="7"/>
        <v>0</v>
      </c>
      <c r="R60" s="13"/>
    </row>
    <row r="61" spans="1:18" x14ac:dyDescent="0.35">
      <c r="A61" s="57">
        <v>41</v>
      </c>
      <c r="B61" s="60" t="s">
        <v>149</v>
      </c>
      <c r="C61" s="12"/>
      <c r="D61" s="56" t="s">
        <v>79</v>
      </c>
      <c r="E61" s="32">
        <v>0</v>
      </c>
      <c r="F61" s="33">
        <v>0</v>
      </c>
      <c r="G61" s="33">
        <v>16</v>
      </c>
      <c r="H61" s="33">
        <v>0</v>
      </c>
      <c r="I61" s="33"/>
      <c r="J61" s="33"/>
      <c r="K61" s="33"/>
      <c r="L61" s="33"/>
      <c r="M61" s="49">
        <f t="shared" si="5"/>
        <v>16</v>
      </c>
      <c r="N61" s="43">
        <f t="shared" si="6"/>
        <v>0</v>
      </c>
      <c r="O61" s="45"/>
      <c r="P61" s="45"/>
      <c r="Q61" s="45">
        <f t="shared" si="7"/>
        <v>0</v>
      </c>
      <c r="R61" s="13"/>
    </row>
    <row r="62" spans="1:18" x14ac:dyDescent="0.35">
      <c r="A62" s="57">
        <v>8</v>
      </c>
      <c r="B62" s="60" t="s">
        <v>111</v>
      </c>
      <c r="C62" s="12"/>
      <c r="D62" s="56" t="s">
        <v>41</v>
      </c>
      <c r="E62" s="32">
        <v>15</v>
      </c>
      <c r="F62" s="33" t="s">
        <v>241</v>
      </c>
      <c r="G62" s="33" t="s">
        <v>241</v>
      </c>
      <c r="H62" s="33" t="s">
        <v>241</v>
      </c>
      <c r="I62" s="53"/>
      <c r="J62" s="53"/>
      <c r="K62" s="53"/>
      <c r="L62" s="53"/>
      <c r="M62" s="49">
        <f t="shared" si="5"/>
        <v>15</v>
      </c>
      <c r="N62" s="43">
        <f t="shared" si="6"/>
        <v>15</v>
      </c>
      <c r="O62" s="45" t="str">
        <f>IF(A62&gt;0, IF(COUNTIF(E62:L62,"")&gt;0,"",IF(COUNTIF(E62:L62,0)&gt;0,CONCATENATE($A$1,"0"),IF(COUNTIF(E62:L62,"-")&gt;0,CONCATENATE($A$1,"-"),IF(AND(M62&gt;=Palk1,N62&gt;=10),CONCATENATE($A$1,"1"),IF(M62&gt;=Palk2,CONCATENATE($A$1,"2"),IF(M62&gt;=Palk3,CONCATENATE($A$1,"3"),CONCATENATE($A$1,"0"))))))),"")</f>
        <v/>
      </c>
      <c r="P62" s="45" t="str">
        <f>IFERROR(IF(Q62&lt;50,"",RIGHT(O62,1)*1),10)</f>
        <v/>
      </c>
      <c r="Q62" s="45">
        <f t="shared" si="7"/>
        <v>15</v>
      </c>
      <c r="R62" s="13" t="str">
        <f>IFERROR(IF(P62&gt;3,"",IF(P62=0,"",_xlfn.RANK.EQ($P62,$P$3:$P$72,1)+COUNTIFS($P$3:$P$72,$P62,$Q$3:$Q$72,"&gt;"&amp;$Q62))),"")</f>
        <v/>
      </c>
    </row>
    <row r="63" spans="1:18" x14ac:dyDescent="0.35">
      <c r="A63" s="57">
        <v>25</v>
      </c>
      <c r="B63" s="60" t="s">
        <v>137</v>
      </c>
      <c r="C63" s="12"/>
      <c r="D63" s="56" t="s">
        <v>66</v>
      </c>
      <c r="E63" s="32">
        <v>15</v>
      </c>
      <c r="F63" s="33">
        <v>0</v>
      </c>
      <c r="G63" s="33">
        <v>0</v>
      </c>
      <c r="H63" s="33">
        <v>0</v>
      </c>
      <c r="I63" s="33"/>
      <c r="J63" s="33"/>
      <c r="K63" s="33"/>
      <c r="L63" s="33"/>
      <c r="M63" s="49">
        <f t="shared" si="5"/>
        <v>15</v>
      </c>
      <c r="N63" s="43">
        <f t="shared" si="6"/>
        <v>0</v>
      </c>
      <c r="O63" s="45"/>
      <c r="P63" s="45"/>
      <c r="Q63" s="45">
        <f t="shared" si="7"/>
        <v>0</v>
      </c>
      <c r="R63" s="13"/>
    </row>
    <row r="64" spans="1:18" x14ac:dyDescent="0.35">
      <c r="A64" s="57">
        <v>48</v>
      </c>
      <c r="B64" s="70" t="s">
        <v>159</v>
      </c>
      <c r="C64" s="71"/>
      <c r="D64" s="72" t="s">
        <v>88</v>
      </c>
      <c r="E64" s="32">
        <v>15</v>
      </c>
      <c r="F64" s="33">
        <v>0</v>
      </c>
      <c r="G64" s="33" t="s">
        <v>271</v>
      </c>
      <c r="H64" s="33">
        <v>0</v>
      </c>
      <c r="I64" s="33"/>
      <c r="J64" s="33"/>
      <c r="K64" s="33"/>
      <c r="L64" s="33"/>
      <c r="M64" s="49">
        <f t="shared" si="5"/>
        <v>15</v>
      </c>
      <c r="N64" s="43">
        <f t="shared" si="6"/>
        <v>0</v>
      </c>
      <c r="O64" s="45"/>
      <c r="P64" s="45"/>
      <c r="Q64" s="45">
        <f t="shared" si="7"/>
        <v>0</v>
      </c>
      <c r="R64" s="13"/>
    </row>
    <row r="65" spans="1:18" x14ac:dyDescent="0.35">
      <c r="A65" s="57">
        <v>9</v>
      </c>
      <c r="B65" s="70" t="s">
        <v>170</v>
      </c>
      <c r="C65" s="71"/>
      <c r="D65" s="72" t="s">
        <v>99</v>
      </c>
      <c r="E65" s="32">
        <v>0</v>
      </c>
      <c r="F65" s="33" t="s">
        <v>241</v>
      </c>
      <c r="G65" s="33" t="s">
        <v>271</v>
      </c>
      <c r="H65" s="33" t="s">
        <v>271</v>
      </c>
      <c r="I65" s="33"/>
      <c r="J65" s="33"/>
      <c r="K65" s="33"/>
      <c r="L65" s="33"/>
      <c r="M65" s="49">
        <f t="shared" si="5"/>
        <v>0</v>
      </c>
      <c r="N65" s="43"/>
      <c r="O65" s="45"/>
      <c r="P65" s="45"/>
      <c r="Q65" s="45"/>
      <c r="R65" s="13"/>
    </row>
    <row r="66" spans="1:18" x14ac:dyDescent="0.35">
      <c r="A66" s="57">
        <v>17</v>
      </c>
      <c r="B66" s="60" t="s">
        <v>112</v>
      </c>
      <c r="C66" s="12"/>
      <c r="D66" s="56" t="s">
        <v>42</v>
      </c>
      <c r="E66" s="32">
        <v>0</v>
      </c>
      <c r="F66" s="33">
        <v>0</v>
      </c>
      <c r="G66" s="33">
        <v>0</v>
      </c>
      <c r="H66" s="33">
        <v>0</v>
      </c>
      <c r="I66" s="33"/>
      <c r="J66" s="33"/>
      <c r="K66" s="33"/>
      <c r="L66" s="33"/>
      <c r="M66" s="49">
        <f t="shared" si="5"/>
        <v>0</v>
      </c>
      <c r="N66" s="43">
        <f>MIN(E66:L66)</f>
        <v>0</v>
      </c>
      <c r="O66" s="45" t="str">
        <f>IF(A66&gt;0, IF(COUNTIF(E66:L66,"")&gt;0,"",IF(COUNTIF(E66:L66,0)&gt;0,CONCATENATE($A$1,"0"),IF(COUNTIF(E66:L66,"-")&gt;0,CONCATENATE($A$1,"-"),IF(AND(M66&gt;=Palk1,N66&gt;=10),CONCATENATE($A$1,"1"),IF(M66&gt;=Palk2,CONCATENATE($A$1,"2"),IF(M66&gt;=Palk3,CONCATENATE($A$1,"3"),CONCATENATE($A$1,"0"))))))),"")</f>
        <v/>
      </c>
      <c r="P66" s="45" t="str">
        <f>IFERROR(IF(Q66&lt;50,"",RIGHT(O66,1)*1),10)</f>
        <v/>
      </c>
      <c r="Q66" s="45">
        <f>IF(COUNTIF(E66:L66,0)+COUNTIF(E66:L66,"-")&gt;0,0,SUM(E66:L66))</f>
        <v>0</v>
      </c>
      <c r="R66" s="13" t="str">
        <f>IFERROR(IF(P66&gt;3,"",IF(P66=0,"",_xlfn.RANK.EQ($P66,$P$3:$P$72,1)+COUNTIFS($P$3:$P$72,$P66,$Q$3:$Q$72,"&gt;"&amp;$Q66))),"")</f>
        <v/>
      </c>
    </row>
    <row r="67" spans="1:18" x14ac:dyDescent="0.35">
      <c r="A67" s="57"/>
      <c r="B67" s="60" t="s">
        <v>117</v>
      </c>
      <c r="C67" s="12"/>
      <c r="D67" s="56" t="s">
        <v>46</v>
      </c>
      <c r="E67" s="32" t="s">
        <v>240</v>
      </c>
      <c r="F67" s="53" t="s">
        <v>240</v>
      </c>
      <c r="G67" s="53" t="s">
        <v>240</v>
      </c>
      <c r="H67" s="53" t="s">
        <v>240</v>
      </c>
      <c r="I67" s="53" t="s">
        <v>240</v>
      </c>
      <c r="J67" s="53" t="s">
        <v>240</v>
      </c>
      <c r="K67" s="53" t="s">
        <v>240</v>
      </c>
      <c r="L67" s="53" t="s">
        <v>240</v>
      </c>
      <c r="M67" s="49">
        <v>0</v>
      </c>
      <c r="N67" s="43">
        <f>MIN(E67:L67)</f>
        <v>0</v>
      </c>
      <c r="O67" s="45" t="str">
        <f>IF(A67&gt;0, IF(COUNTIF(E67:L67,"")&gt;0,"",IF(COUNTIF(E67:L67,0)&gt;0,CONCATENATE($A$1,"0"),IF(COUNTIF(E67:L67,"-")&gt;0,CONCATENATE($A$1,"-"),IF(AND(M67&gt;=Palk1,N67&gt;=10),CONCATENATE($A$1,"1"),IF(M67&gt;=Palk2,CONCATENATE($A$1,"2"),IF(M67&gt;=Palk3,CONCATENATE($A$1,"3"),CONCATENATE($A$1,"0"))))))),"")</f>
        <v/>
      </c>
      <c r="P67" s="45" t="str">
        <f>IFERROR(IF(Q67&lt;50,"",RIGHT(O67,1)*1),10)</f>
        <v/>
      </c>
      <c r="Q67" s="45">
        <f>IF(COUNTIF(E67:L67,0)+COUNTIF(E67:L67,"-")&gt;0,0,SUM(E67:L67))</f>
        <v>0</v>
      </c>
      <c r="R67" s="13" t="str">
        <f>IFERROR(IF(P67&gt;3,"",IF(P67=0,"",_xlfn.RANK.EQ($P67,$P$3:$P$72,1)+COUNTIFS($P$3:$P$72,$P67,$Q$3:$Q$72,"&gt;"&amp;$Q67))),"")</f>
        <v/>
      </c>
    </row>
    <row r="68" spans="1:18" x14ac:dyDescent="0.35">
      <c r="A68" s="57"/>
      <c r="B68" s="60" t="s">
        <v>120</v>
      </c>
      <c r="C68" s="12"/>
      <c r="D68" s="56" t="s">
        <v>49</v>
      </c>
      <c r="E68" s="32" t="s">
        <v>240</v>
      </c>
      <c r="F68" s="33" t="s">
        <v>240</v>
      </c>
      <c r="G68" s="33" t="s">
        <v>240</v>
      </c>
      <c r="H68" s="33" t="s">
        <v>240</v>
      </c>
      <c r="I68" s="33" t="s">
        <v>240</v>
      </c>
      <c r="J68" s="33" t="s">
        <v>240</v>
      </c>
      <c r="K68" s="33" t="s">
        <v>240</v>
      </c>
      <c r="L68" s="33" t="s">
        <v>240</v>
      </c>
      <c r="M68" s="49">
        <v>0</v>
      </c>
      <c r="N68" s="43">
        <f>MIN(E68:L68)</f>
        <v>0</v>
      </c>
      <c r="O68" s="45" t="str">
        <f>IF(A68&gt;0, IF(COUNTIF(E68:L68,"")&gt;0,"",IF(COUNTIF(E68:L68,0)&gt;0,CONCATENATE($A$1,"0"),IF(COUNTIF(E68:L68,"-")&gt;0,CONCATENATE($A$1,"-"),IF(AND(M68&gt;=Palk1,N68&gt;=10),CONCATENATE($A$1,"1"),IF(M68&gt;=Palk2,CONCATENATE($A$1,"2"),IF(M68&gt;=Palk3,CONCATENATE($A$1,"3"),CONCATENATE($A$1,"0"))))))),"")</f>
        <v/>
      </c>
      <c r="P68" s="45" t="str">
        <f>IFERROR(IF(Q68&lt;50,"",RIGHT(O68,1)*1),10)</f>
        <v/>
      </c>
      <c r="Q68" s="45">
        <f>IF(COUNTIF(E68:L68,0)+COUNTIF(E68:L68,"-")&gt;0,0,SUM(E68:L68))</f>
        <v>0</v>
      </c>
      <c r="R68" s="13" t="str">
        <f>IFERROR(IF(P68&gt;3,"",IF(P68=0,"",_xlfn.RANK.EQ($P68,$P$3:$P$72,1)+COUNTIFS($P$3:$P$72,$P68,$Q$3:$Q$72,"&gt;"&amp;$Q68))),"")</f>
        <v/>
      </c>
    </row>
    <row r="69" spans="1:18" x14ac:dyDescent="0.35">
      <c r="A69" s="57"/>
      <c r="B69" s="60" t="s">
        <v>152</v>
      </c>
      <c r="C69" s="12"/>
      <c r="D69" s="56" t="s">
        <v>81</v>
      </c>
      <c r="E69" s="32" t="s">
        <v>240</v>
      </c>
      <c r="F69" s="33" t="s">
        <v>240</v>
      </c>
      <c r="G69" s="33" t="s">
        <v>240</v>
      </c>
      <c r="H69" s="33" t="s">
        <v>240</v>
      </c>
      <c r="I69" s="33" t="s">
        <v>240</v>
      </c>
      <c r="J69" s="33" t="s">
        <v>240</v>
      </c>
      <c r="K69" s="33" t="s">
        <v>240</v>
      </c>
      <c r="L69" s="33" t="s">
        <v>240</v>
      </c>
      <c r="M69" s="49">
        <v>0</v>
      </c>
      <c r="N69" s="43"/>
      <c r="O69" s="45"/>
      <c r="P69" s="45"/>
      <c r="Q69" s="45"/>
      <c r="R69" s="13"/>
    </row>
    <row r="70" spans="1:18" x14ac:dyDescent="0.35">
      <c r="A70" s="57"/>
      <c r="B70" s="60" t="s">
        <v>162</v>
      </c>
      <c r="C70" s="12"/>
      <c r="D70" s="56" t="s">
        <v>91</v>
      </c>
      <c r="E70" s="32" t="s">
        <v>240</v>
      </c>
      <c r="F70" s="33" t="s">
        <v>240</v>
      </c>
      <c r="G70" s="33" t="s">
        <v>240</v>
      </c>
      <c r="H70" s="33" t="s">
        <v>240</v>
      </c>
      <c r="I70" s="33" t="s">
        <v>240</v>
      </c>
      <c r="J70" s="33" t="s">
        <v>240</v>
      </c>
      <c r="K70" s="33" t="s">
        <v>240</v>
      </c>
      <c r="L70" s="33" t="s">
        <v>240</v>
      </c>
      <c r="M70" s="49">
        <v>0</v>
      </c>
      <c r="N70" s="43"/>
      <c r="O70" s="45"/>
      <c r="P70" s="45"/>
      <c r="Q70" s="45"/>
      <c r="R70" s="13"/>
    </row>
    <row r="71" spans="1:18" x14ac:dyDescent="0.35">
      <c r="A71" s="57"/>
      <c r="B71" s="60" t="s">
        <v>168</v>
      </c>
      <c r="C71" s="12"/>
      <c r="D71" s="56" t="s">
        <v>97</v>
      </c>
      <c r="E71" s="32" t="s">
        <v>240</v>
      </c>
      <c r="F71" s="33" t="s">
        <v>240</v>
      </c>
      <c r="G71" s="33" t="s">
        <v>240</v>
      </c>
      <c r="H71" s="33" t="s">
        <v>240</v>
      </c>
      <c r="I71" s="33" t="s">
        <v>240</v>
      </c>
      <c r="J71" s="33" t="s">
        <v>240</v>
      </c>
      <c r="K71" s="33" t="s">
        <v>240</v>
      </c>
      <c r="L71" s="33" t="s">
        <v>240</v>
      </c>
      <c r="M71" s="49">
        <v>0</v>
      </c>
      <c r="N71" s="43"/>
      <c r="O71" s="45"/>
      <c r="P71" s="45"/>
      <c r="Q71" s="45"/>
      <c r="R71" s="13"/>
    </row>
    <row r="72" spans="1:18" x14ac:dyDescent="0.35">
      <c r="A72" s="57"/>
      <c r="B72" s="60" t="s">
        <v>125</v>
      </c>
      <c r="C72" s="12"/>
      <c r="D72" s="56" t="s">
        <v>55</v>
      </c>
      <c r="E72" s="32" t="s">
        <v>240</v>
      </c>
      <c r="F72" s="33" t="s">
        <v>240</v>
      </c>
      <c r="G72" s="33" t="s">
        <v>240</v>
      </c>
      <c r="H72" s="33" t="s">
        <v>240</v>
      </c>
      <c r="I72" s="33" t="s">
        <v>240</v>
      </c>
      <c r="J72" s="33" t="s">
        <v>240</v>
      </c>
      <c r="K72" s="33" t="s">
        <v>240</v>
      </c>
      <c r="L72" s="33" t="s">
        <v>240</v>
      </c>
      <c r="M72" s="49"/>
      <c r="N72" s="43">
        <f>MIN(E72:L72)</f>
        <v>0</v>
      </c>
      <c r="O72" s="45" t="str">
        <f>IF(A72&gt;0, IF(COUNTIF(E72:L72,"")&gt;0,"",IF(COUNTIF(E72:L72,0)&gt;0,CONCATENATE($A$1,"0"),IF(COUNTIF(E72:L72,"-")&gt;0,CONCATENATE($A$1,"-"),IF(AND(M72&gt;=Palk1,N72&gt;=10),CONCATENATE($A$1,"1"),IF(M72&gt;=Palk2,CONCATENATE($A$1,"2"),IF(M72&gt;=Palk3,CONCATENATE($A$1,"3"),CONCATENATE($A$1,"0"))))))),"")</f>
        <v/>
      </c>
      <c r="P72" s="45" t="str">
        <f>IFERROR(IF(Q72&lt;50,"",RIGHT(O72,1)*1),10)</f>
        <v/>
      </c>
      <c r="Q72" s="45">
        <f>IF(COUNTIF(E72:L72,0)+COUNTIF(E72:L72,"-")&gt;0,0,SUM(E72:L72))</f>
        <v>0</v>
      </c>
      <c r="R72" s="13" t="str">
        <f>IFERROR(IF(P72&gt;3,"",IF(P72=0,"",_xlfn.RANK.EQ($P72,$P$3:$P$72,1)+COUNTIFS($P$3:$P$72,$P72,$Q$3:$Q$72,"&gt;"&amp;$Q72))),"")</f>
        <v/>
      </c>
    </row>
    <row r="73" spans="1:18" x14ac:dyDescent="0.35">
      <c r="D73" s="56"/>
    </row>
  </sheetData>
  <sheetProtection sort="0" autoFilter="0"/>
  <autoFilter ref="A2:R2" xr:uid="{00000000-0009-0000-0000-000001000000}">
    <sortState xmlns:xlrd2="http://schemas.microsoft.com/office/spreadsheetml/2017/richdata2" ref="A3:R72">
      <sortCondition descending="1" ref="M2"/>
    </sortState>
  </autoFilter>
  <conditionalFormatting sqref="E3:L72">
    <cfRule type="cellIs" dxfId="11" priority="5" operator="between">
      <formula>1</formula>
      <formula>20</formula>
    </cfRule>
    <cfRule type="cellIs" dxfId="10" priority="7" operator="greaterThan">
      <formula>20</formula>
    </cfRule>
    <cfRule type="containsText" dxfId="9" priority="8" operator="containsText" text="0">
      <formula>NOT(ISERROR(SEARCH("0",E3)))</formula>
    </cfRule>
  </conditionalFormatting>
  <pageMargins left="0.75" right="0.75" top="1" bottom="1" header="0.5" footer="0.5"/>
  <pageSetup paperSize="9" orientation="portrait" verticalDpi="1200" r:id="rId1"/>
  <extLst>
    <ext xmlns:x14="http://schemas.microsoft.com/office/spreadsheetml/2009/9/main" uri="{78C0D931-6437-407d-A8EE-F0AAD7539E65}">
      <x14:conditionalFormattings>
        <x14:conditionalFormatting xmlns:xm="http://schemas.microsoft.com/office/excel/2006/main">
          <x14:cfRule type="containsText" priority="6" operator="containsText" id="{2A4220CE-813D-4A77-9C38-74850685AB47}">
            <xm:f>NOT(ISERROR(SEARCH("-",E3)))</xm:f>
            <xm:f>"-"</xm:f>
            <x14:dxf>
              <fill>
                <patternFill>
                  <bgColor rgb="FFFF0000"/>
                </patternFill>
              </fill>
            </x14:dxf>
          </x14:cfRule>
          <xm:sqref>E3:L72</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2"/>
  <sheetViews>
    <sheetView showGridLines="0" zoomScale="110" zoomScaleNormal="110" workbookViewId="0">
      <pane xSplit="4" ySplit="2" topLeftCell="E3" activePane="bottomRight" state="frozen"/>
      <selection pane="topRight" activeCell="E1" sqref="E1"/>
      <selection pane="bottomLeft" activeCell="A3" sqref="A3"/>
      <selection pane="bottomRight" activeCell="A19" sqref="A19:XFD19"/>
    </sheetView>
  </sheetViews>
  <sheetFormatPr defaultColWidth="11.453125" defaultRowHeight="14.5" x14ac:dyDescent="0.35"/>
  <cols>
    <col min="2" max="2" width="17.54296875" customWidth="1"/>
    <col min="3" max="3" width="0" hidden="1" customWidth="1"/>
    <col min="4" max="4" width="31.81640625" customWidth="1"/>
    <col min="13" max="13" width="11.453125" customWidth="1"/>
    <col min="14" max="14" width="11.453125" hidden="1" customWidth="1"/>
    <col min="15" max="17" width="0" hidden="1" customWidth="1"/>
  </cols>
  <sheetData>
    <row r="1" spans="1:19" ht="26" x14ac:dyDescent="0.6">
      <c r="A1" s="22" t="s">
        <v>30</v>
      </c>
      <c r="B1" s="22"/>
      <c r="C1" s="22"/>
      <c r="D1" s="23"/>
      <c r="E1" s="23"/>
      <c r="F1" s="23"/>
      <c r="G1" s="23"/>
      <c r="H1" s="23"/>
      <c r="I1" s="23"/>
      <c r="J1" s="23"/>
      <c r="K1" s="23"/>
      <c r="L1" s="23"/>
      <c r="M1" s="23"/>
      <c r="N1" s="23"/>
      <c r="O1" s="23"/>
      <c r="P1" s="23"/>
      <c r="Q1" s="23"/>
      <c r="R1" s="24"/>
    </row>
    <row r="2" spans="1:19" ht="38" x14ac:dyDescent="0.35">
      <c r="A2" s="21" t="s">
        <v>9</v>
      </c>
      <c r="B2" s="21" t="s">
        <v>10</v>
      </c>
      <c r="C2" s="21" t="s">
        <v>11</v>
      </c>
      <c r="D2" s="29" t="s">
        <v>12</v>
      </c>
      <c r="E2" s="37" t="s">
        <v>13</v>
      </c>
      <c r="F2" s="37" t="s">
        <v>14</v>
      </c>
      <c r="G2" s="37" t="s">
        <v>15</v>
      </c>
      <c r="H2" s="37" t="s">
        <v>16</v>
      </c>
      <c r="I2" s="37" t="s">
        <v>17</v>
      </c>
      <c r="J2" s="37" t="s">
        <v>32</v>
      </c>
      <c r="K2" s="37" t="s">
        <v>33</v>
      </c>
      <c r="L2" s="55" t="s">
        <v>34</v>
      </c>
      <c r="M2" s="46" t="s">
        <v>18</v>
      </c>
      <c r="N2" s="46"/>
      <c r="O2" s="44" t="s">
        <v>19</v>
      </c>
      <c r="P2" s="44"/>
      <c r="Q2" s="44"/>
      <c r="R2" s="47" t="s">
        <v>20</v>
      </c>
    </row>
    <row r="3" spans="1:19" x14ac:dyDescent="0.35">
      <c r="A3" s="95">
        <v>102</v>
      </c>
      <c r="B3" s="98" t="s">
        <v>226</v>
      </c>
      <c r="C3" s="96"/>
      <c r="D3" s="97" t="s">
        <v>193</v>
      </c>
      <c r="E3" s="89">
        <v>15</v>
      </c>
      <c r="F3" s="89">
        <v>19</v>
      </c>
      <c r="G3" s="89">
        <v>19</v>
      </c>
      <c r="H3" s="89">
        <v>17</v>
      </c>
      <c r="I3" s="89">
        <v>18</v>
      </c>
      <c r="J3" s="89">
        <v>19</v>
      </c>
      <c r="K3" s="89">
        <v>18</v>
      </c>
      <c r="L3" s="89"/>
      <c r="M3" s="90">
        <f t="shared" ref="M3:M36" si="0">IF(A3&gt;0,SUM(E3:L3),"")</f>
        <v>125</v>
      </c>
      <c r="N3" s="91">
        <f t="shared" ref="N3:N25" si="1">MIN(E3:L3)</f>
        <v>15</v>
      </c>
      <c r="O3" s="92" t="str">
        <f>IF(A3&gt;0, IF(COUNTIF(E3:L3,"")&gt;0,"",IF(COUNTIF(E3:L3,0)&gt;0,CONCATENATE($A$1,"0"),IF(COUNTIF(E3:L3,"-")&gt;0,CONCATENATE($A$1,"-"),IF(AND(M3&gt;=Palk1,N3&gt;=10),CONCATENATE($A$1,"1"),IF(M3&gt;=Palk2,CONCATENATE($A$1,"2"),IF(M3&gt;=Palk3,CONCATENATE($A$1,"3"),CONCATENATE($A$1,"0"))))))),"")</f>
        <v/>
      </c>
      <c r="P3" s="92">
        <f>IFERROR(IF(Q3&lt;50,"",RIGHT(O3,1)*1),10)</f>
        <v>10</v>
      </c>
      <c r="Q3" s="92">
        <f t="shared" ref="Q3:Q25" si="2">IF(COUNTIF(E3:L3,0)+COUNTIF(E3:L3,"-")&gt;0,0,SUM(E3:L3))</f>
        <v>125</v>
      </c>
      <c r="R3" s="93">
        <v>1</v>
      </c>
    </row>
    <row r="4" spans="1:19" x14ac:dyDescent="0.35">
      <c r="A4" s="80">
        <v>100</v>
      </c>
      <c r="B4" s="94" t="s">
        <v>148</v>
      </c>
      <c r="C4" s="81"/>
      <c r="D4" s="82" t="s">
        <v>195</v>
      </c>
      <c r="E4" s="83">
        <v>20</v>
      </c>
      <c r="F4" s="83">
        <v>16</v>
      </c>
      <c r="G4" s="83">
        <v>20</v>
      </c>
      <c r="H4" s="83">
        <v>20</v>
      </c>
      <c r="I4" s="83">
        <v>15</v>
      </c>
      <c r="J4" s="83">
        <v>18</v>
      </c>
      <c r="K4" s="83">
        <v>12</v>
      </c>
      <c r="L4" s="83"/>
      <c r="M4" s="76">
        <f t="shared" si="0"/>
        <v>121</v>
      </c>
      <c r="N4" s="77">
        <f t="shared" si="1"/>
        <v>12</v>
      </c>
      <c r="O4" s="78" t="str">
        <f>IF(A4&gt;0, IF(COUNTIF(E4:L4,"")&gt;0,"",IF(COUNTIF(E4:L4,0)&gt;0,CONCATENATE($A$1,"0"),IF(COUNTIF(E4:L4,"-")&gt;0,CONCATENATE($A$1,"-"),IF(AND(M4&gt;=Palk1,N4&gt;=10),CONCATENATE($A$1,"1"),IF(M4&gt;=Palk2,CONCATENATE($A$1,"2"),IF(M4&gt;=Palk3,CONCATENATE($A$1,"3"),CONCATENATE($A$1,"0"))))))),"")</f>
        <v/>
      </c>
      <c r="P4" s="78">
        <f>IFERROR(IF(Q4&lt;50,"",RIGHT(O4,1)*1),10)</f>
        <v>10</v>
      </c>
      <c r="Q4" s="78">
        <f t="shared" si="2"/>
        <v>121</v>
      </c>
      <c r="R4" s="79">
        <v>2</v>
      </c>
    </row>
    <row r="5" spans="1:19" x14ac:dyDescent="0.35">
      <c r="A5" s="80">
        <v>97</v>
      </c>
      <c r="B5" s="70" t="s">
        <v>229</v>
      </c>
      <c r="C5" s="81"/>
      <c r="D5" s="82" t="s">
        <v>197</v>
      </c>
      <c r="E5" s="83">
        <v>16</v>
      </c>
      <c r="F5" s="75">
        <v>17</v>
      </c>
      <c r="G5" s="75">
        <v>19</v>
      </c>
      <c r="H5" s="75">
        <v>15</v>
      </c>
      <c r="I5" s="75">
        <v>16</v>
      </c>
      <c r="J5" s="75">
        <v>17</v>
      </c>
      <c r="K5" s="75">
        <v>13</v>
      </c>
      <c r="L5" s="75"/>
      <c r="M5" s="76">
        <f t="shared" si="0"/>
        <v>113</v>
      </c>
      <c r="N5" s="77">
        <f t="shared" si="1"/>
        <v>13</v>
      </c>
      <c r="O5" s="78" t="str">
        <f>IF(A5&gt;0, IF(COUNTIF(E5:L5,"")&gt;0,"",IF(COUNTIF(E5:L5,0)&gt;0,CONCATENATE($A$1,"0"),IF(COUNTIF(E5:L5,"-")&gt;0,CONCATENATE($A$1,"-"),IF(AND(M5&gt;=Palk1,N5&gt;=10),CONCATENATE($A$1,"1"),IF(M5&gt;=Palk2,CONCATENATE($A$1,"2"),IF(M5&gt;=Palk3,CONCATENATE($A$1,"3"),CONCATENATE($A$1,"0"))))))),"")</f>
        <v/>
      </c>
      <c r="P5" s="78">
        <f>IFERROR(IF(Q5&lt;50,"",RIGHT(O5,1)*1),10)</f>
        <v>10</v>
      </c>
      <c r="Q5" s="78">
        <f t="shared" si="2"/>
        <v>113</v>
      </c>
      <c r="R5" s="79">
        <v>3</v>
      </c>
    </row>
    <row r="6" spans="1:19" x14ac:dyDescent="0.35">
      <c r="A6" s="80">
        <v>103</v>
      </c>
      <c r="B6" s="70" t="s">
        <v>225</v>
      </c>
      <c r="C6" s="81"/>
      <c r="D6" s="82" t="s">
        <v>192</v>
      </c>
      <c r="E6" s="83">
        <v>17</v>
      </c>
      <c r="F6" s="75">
        <v>15</v>
      </c>
      <c r="G6" s="75">
        <v>20</v>
      </c>
      <c r="H6" s="75">
        <v>18</v>
      </c>
      <c r="I6" s="75">
        <v>12</v>
      </c>
      <c r="J6" s="75">
        <v>20</v>
      </c>
      <c r="K6" s="75">
        <v>11</v>
      </c>
      <c r="L6" s="75"/>
      <c r="M6" s="76">
        <f t="shared" si="0"/>
        <v>113</v>
      </c>
      <c r="N6" s="77">
        <f t="shared" si="1"/>
        <v>11</v>
      </c>
      <c r="O6" s="78" t="str">
        <f>IF(A6&gt;0, IF(COUNTIF(E6:L6,"")&gt;0,"",IF(COUNTIF(E6:L6,0)&gt;0,CONCATENATE($A$1,"0"),IF(COUNTIF(E6:L6,"-")&gt;0,CONCATENATE($A$1,"-"),IF(AND(M6&gt;=Palk1,N6&gt;=10),CONCATENATE($A$1,"1"),IF(M6&gt;=Palk2,CONCATENATE($A$1,"2"),IF(M6&gt;=Palk3,CONCATENATE($A$1,"3"),CONCATENATE($A$1,"0"))))))),"")</f>
        <v/>
      </c>
      <c r="P6" s="78">
        <f>IFERROR(IF(Q6&lt;50,"",RIGHT(O6,1)*1),10)</f>
        <v>10</v>
      </c>
      <c r="Q6" s="78">
        <f t="shared" si="2"/>
        <v>113</v>
      </c>
      <c r="R6" s="79">
        <v>4</v>
      </c>
    </row>
    <row r="7" spans="1:19" x14ac:dyDescent="0.35">
      <c r="A7" s="80">
        <v>71</v>
      </c>
      <c r="B7" s="70" t="s">
        <v>218</v>
      </c>
      <c r="C7" s="81"/>
      <c r="D7" s="82" t="s">
        <v>183</v>
      </c>
      <c r="E7" s="83">
        <v>12</v>
      </c>
      <c r="F7" s="83">
        <v>15</v>
      </c>
      <c r="G7" s="83">
        <v>20</v>
      </c>
      <c r="H7" s="83">
        <v>20</v>
      </c>
      <c r="I7" s="83">
        <v>17</v>
      </c>
      <c r="J7" s="83">
        <v>16</v>
      </c>
      <c r="K7" s="83">
        <v>11</v>
      </c>
      <c r="L7" s="83"/>
      <c r="M7" s="76">
        <f t="shared" si="0"/>
        <v>111</v>
      </c>
      <c r="N7" s="77">
        <f t="shared" si="1"/>
        <v>11</v>
      </c>
      <c r="O7" s="78" t="str">
        <f>IF(A7&gt;0, IF(COUNTIF(E7:L7,"")&gt;0,"",IF(COUNTIF(E7:L7,0)&gt;0,CONCATENATE($A$1,"0"),IF(COUNTIF(E7:L7,"-")&gt;0,CONCATENATE($A$1,"-"),IF(AND(M7&gt;=Palk1,N7&gt;=10),CONCATENATE($A$1,"1"),IF(M7&gt;=Palk2,CONCATENATE($A$1,"2"),IF(M7&gt;=Palk3,CONCATENATE($A$1,"3"),CONCATENATE($A$1,"0"))))))),"")</f>
        <v/>
      </c>
      <c r="P7" s="78">
        <f>IFERROR(IF(Q7&lt;50,"",RIGHT(O7,1)*1),10)</f>
        <v>10</v>
      </c>
      <c r="Q7" s="78">
        <f t="shared" si="2"/>
        <v>111</v>
      </c>
      <c r="R7" s="79" t="str">
        <f>IFERROR(IF(P7&gt;3,"",IF(P7=0,"",_xlfn.RANK.EQ($P7,$P$3:$P$37,1)+COUNTIFS($P$3:$P$37,$P7,$Q$3:$Q$37,"&gt;"&amp;$Q7))),"")</f>
        <v/>
      </c>
    </row>
    <row r="8" spans="1:19" x14ac:dyDescent="0.35">
      <c r="A8" s="80">
        <v>85</v>
      </c>
      <c r="B8" s="70" t="s">
        <v>238</v>
      </c>
      <c r="C8" s="81"/>
      <c r="D8" s="82" t="s">
        <v>207</v>
      </c>
      <c r="E8" s="83">
        <v>18</v>
      </c>
      <c r="F8" s="75">
        <v>15</v>
      </c>
      <c r="G8" s="75">
        <v>20</v>
      </c>
      <c r="H8" s="75">
        <v>18</v>
      </c>
      <c r="I8" s="75">
        <v>14</v>
      </c>
      <c r="J8" s="75">
        <v>19</v>
      </c>
      <c r="K8" s="75">
        <v>0</v>
      </c>
      <c r="L8" s="75"/>
      <c r="M8" s="76">
        <f t="shared" si="0"/>
        <v>104</v>
      </c>
      <c r="N8" s="77">
        <f t="shared" si="1"/>
        <v>0</v>
      </c>
      <c r="O8" s="78"/>
      <c r="P8" s="78"/>
      <c r="Q8" s="78">
        <f t="shared" si="2"/>
        <v>0</v>
      </c>
      <c r="R8" s="79"/>
    </row>
    <row r="9" spans="1:19" x14ac:dyDescent="0.35">
      <c r="A9" s="99">
        <v>75</v>
      </c>
      <c r="B9" s="100" t="s">
        <v>139</v>
      </c>
      <c r="C9" s="101"/>
      <c r="D9" s="102" t="s">
        <v>190</v>
      </c>
      <c r="E9" s="103">
        <v>19</v>
      </c>
      <c r="F9" s="104">
        <v>17</v>
      </c>
      <c r="G9" s="104">
        <v>15</v>
      </c>
      <c r="H9" s="104">
        <v>16</v>
      </c>
      <c r="I9" s="104">
        <v>12</v>
      </c>
      <c r="J9" s="104">
        <v>17</v>
      </c>
      <c r="K9" s="104"/>
      <c r="L9" s="104"/>
      <c r="M9" s="105">
        <f t="shared" si="0"/>
        <v>96</v>
      </c>
      <c r="N9" s="106">
        <f t="shared" si="1"/>
        <v>12</v>
      </c>
      <c r="O9" s="107" t="str">
        <f>IF(A9&gt;0, IF(COUNTIF(E9:L9,"")&gt;0,"",IF(COUNTIF(E9:L9,0)&gt;0,CONCATENATE($A$1,"0"),IF(COUNTIF(E9:L9,"-")&gt;0,CONCATENATE($A$1,"-"),IF(AND(M9&gt;=Palk1,N9&gt;=10),CONCATENATE($A$1,"1"),IF(M9&gt;=Palk2,CONCATENATE($A$1,"2"),IF(M9&gt;=Palk3,CONCATENATE($A$1,"3"),CONCATENATE($A$1,"0"))))))),"")</f>
        <v/>
      </c>
      <c r="P9" s="107">
        <f>IFERROR(IF(Q9&lt;50,"",RIGHT(O9,1)*1),10)</f>
        <v>10</v>
      </c>
      <c r="Q9" s="107">
        <f t="shared" si="2"/>
        <v>96</v>
      </c>
      <c r="R9" s="108" t="str">
        <f>IFERROR(IF(P9&gt;3,"",IF(P9=0,"",_xlfn.RANK.EQ($P9,$P$3:$P$37,1)+COUNTIFS($P$3:$P$37,$P9,$Q$3:$Q$37,"&gt;"&amp;$Q9))),"")</f>
        <v/>
      </c>
    </row>
    <row r="10" spans="1:19" x14ac:dyDescent="0.35">
      <c r="A10" s="99">
        <v>104</v>
      </c>
      <c r="B10" s="100" t="s">
        <v>219</v>
      </c>
      <c r="C10" s="101"/>
      <c r="D10" s="102" t="s">
        <v>184</v>
      </c>
      <c r="E10" s="103">
        <v>13</v>
      </c>
      <c r="F10" s="104">
        <v>17</v>
      </c>
      <c r="G10" s="104">
        <v>17</v>
      </c>
      <c r="H10" s="104">
        <v>18</v>
      </c>
      <c r="I10" s="104">
        <v>15</v>
      </c>
      <c r="J10" s="104">
        <v>15</v>
      </c>
      <c r="K10" s="104"/>
      <c r="L10" s="104"/>
      <c r="M10" s="105">
        <f t="shared" si="0"/>
        <v>95</v>
      </c>
      <c r="N10" s="106">
        <f t="shared" si="1"/>
        <v>13</v>
      </c>
      <c r="O10" s="107" t="str">
        <f>IF(A10&gt;0, IF(COUNTIF(E10:L10,"")&gt;0,"",IF(COUNTIF(E10:L10,0)&gt;0,CONCATENATE($A$1,"0"),IF(COUNTIF(E10:L10,"-")&gt;0,CONCATENATE($A$1,"-"),IF(AND(M10&gt;=Palk1,N10&gt;=10),CONCATENATE($A$1,"1"),IF(M10&gt;=Palk2,CONCATENATE($A$1,"2"),IF(M10&gt;=Palk3,CONCATENATE($A$1,"3"),CONCATENATE($A$1,"0"))))))),"")</f>
        <v/>
      </c>
      <c r="P10" s="107">
        <f>IFERROR(IF(Q10&lt;50,"",RIGHT(O10,1)*1),10)</f>
        <v>10</v>
      </c>
      <c r="Q10" s="107">
        <f t="shared" si="2"/>
        <v>95</v>
      </c>
      <c r="R10" s="108" t="str">
        <f>IFERROR(IF(P10&gt;3,"",IF(P10=0,"",_xlfn.RANK.EQ($P10,$P$3:$P$37,1)+COUNTIFS($P$3:$P$37,$P10,$Q$3:$Q$37,"&gt;"&amp;$Q10))),"")</f>
        <v/>
      </c>
    </row>
    <row r="11" spans="1:19" x14ac:dyDescent="0.35">
      <c r="A11" s="99">
        <v>83</v>
      </c>
      <c r="B11" s="100" t="s">
        <v>214</v>
      </c>
      <c r="C11" s="101"/>
      <c r="D11" s="102" t="s">
        <v>180</v>
      </c>
      <c r="E11" s="103">
        <v>19</v>
      </c>
      <c r="F11" s="103">
        <v>17</v>
      </c>
      <c r="G11" s="103">
        <v>18</v>
      </c>
      <c r="H11" s="103">
        <v>10</v>
      </c>
      <c r="I11" s="103">
        <v>12</v>
      </c>
      <c r="J11" s="103">
        <v>17</v>
      </c>
      <c r="K11" s="103"/>
      <c r="L11" s="103"/>
      <c r="M11" s="105">
        <f t="shared" si="0"/>
        <v>93</v>
      </c>
      <c r="N11" s="106">
        <f t="shared" si="1"/>
        <v>10</v>
      </c>
      <c r="O11" s="107" t="str">
        <f>IF(A11&gt;0, IF(COUNTIF(E11:L11,"")&gt;0,"",IF(COUNTIF(E11:L11,0)&gt;0,CONCATENATE($A$1,"0"),IF(COUNTIF(E11:L11,"-")&gt;0,CONCATENATE($A$1,"-"),IF(AND(M11&gt;=Palk1,N11&gt;=10),CONCATENATE($A$1,"1"),IF(M11&gt;=Palk2,CONCATENATE($A$1,"2"),IF(M11&gt;=Palk3,CONCATENATE($A$1,"3"),CONCATENATE($A$1,"0"))))))),"")</f>
        <v/>
      </c>
      <c r="P11" s="107">
        <f>IFERROR(IF(Q11&lt;50,"",RIGHT(O11,1)*1),10)</f>
        <v>10</v>
      </c>
      <c r="Q11" s="107">
        <f t="shared" si="2"/>
        <v>93</v>
      </c>
      <c r="R11" s="108" t="str">
        <f>IFERROR(IF(P11&gt;3,"",IF(P11=0,"",_xlfn.RANK.EQ($P11,$P$3:$P$37,1)+COUNTIFS($P$3:$P$37,$P11,$Q$3:$Q$37,"&gt;"&amp;$Q11))),"")</f>
        <v/>
      </c>
    </row>
    <row r="12" spans="1:19" x14ac:dyDescent="0.35">
      <c r="A12" s="99">
        <v>101</v>
      </c>
      <c r="B12" s="100" t="s">
        <v>236</v>
      </c>
      <c r="C12" s="101"/>
      <c r="D12" s="102" t="s">
        <v>205</v>
      </c>
      <c r="E12" s="103">
        <v>18</v>
      </c>
      <c r="F12" s="104">
        <v>16</v>
      </c>
      <c r="G12" s="104">
        <v>15</v>
      </c>
      <c r="H12" s="104">
        <v>16</v>
      </c>
      <c r="I12" s="104">
        <v>11</v>
      </c>
      <c r="J12" s="104">
        <v>17</v>
      </c>
      <c r="K12" s="104"/>
      <c r="L12" s="104"/>
      <c r="M12" s="105">
        <f t="shared" si="0"/>
        <v>93</v>
      </c>
      <c r="N12" s="106">
        <f t="shared" si="1"/>
        <v>11</v>
      </c>
      <c r="O12" s="107"/>
      <c r="P12" s="107"/>
      <c r="Q12" s="107">
        <f t="shared" si="2"/>
        <v>93</v>
      </c>
      <c r="R12" s="108"/>
    </row>
    <row r="13" spans="1:19" x14ac:dyDescent="0.35">
      <c r="A13" s="99">
        <v>76</v>
      </c>
      <c r="B13" s="100" t="s">
        <v>228</v>
      </c>
      <c r="C13" s="101"/>
      <c r="D13" s="102" t="s">
        <v>196</v>
      </c>
      <c r="E13" s="103">
        <v>17</v>
      </c>
      <c r="F13" s="104">
        <v>16</v>
      </c>
      <c r="G13" s="104">
        <v>19</v>
      </c>
      <c r="H13" s="104">
        <v>20</v>
      </c>
      <c r="I13" s="104">
        <v>20</v>
      </c>
      <c r="J13" s="104">
        <v>0</v>
      </c>
      <c r="K13" s="104"/>
      <c r="L13" s="104"/>
      <c r="M13" s="105">
        <f t="shared" si="0"/>
        <v>92</v>
      </c>
      <c r="N13" s="106">
        <f t="shared" si="1"/>
        <v>0</v>
      </c>
      <c r="O13" s="107" t="str">
        <f t="shared" ref="O13:O25" si="3">IF(A13&gt;0, IF(COUNTIF(E13:L13,"")&gt;0,"",IF(COUNTIF(E13:L13,0)&gt;0,CONCATENATE($A$1,"0"),IF(COUNTIF(E13:L13,"-")&gt;0,CONCATENATE($A$1,"-"),IF(AND(M13&gt;=Palk1,N13&gt;=10),CONCATENATE($A$1,"1"),IF(M13&gt;=Palk2,CONCATENATE($A$1,"2"),IF(M13&gt;=Palk3,CONCATENATE($A$1,"3"),CONCATENATE($A$1,"0"))))))),"")</f>
        <v/>
      </c>
      <c r="P13" s="107" t="str">
        <f t="shared" ref="P13:P25" si="4">IFERROR(IF(Q13&lt;50,"",RIGHT(O13,1)*1),10)</f>
        <v/>
      </c>
      <c r="Q13" s="107">
        <f t="shared" si="2"/>
        <v>0</v>
      </c>
      <c r="R13" s="108" t="str">
        <f t="shared" ref="R13:R25" si="5">IFERROR(IF(P13&gt;3,"",IF(P13=0,"",_xlfn.RANK.EQ($P13,$P$3:$P$37,1)+COUNTIFS($P$3:$P$37,$P13,$Q$3:$Q$37,"&gt;"&amp;$Q13))),"")</f>
        <v/>
      </c>
      <c r="S13" t="s">
        <v>272</v>
      </c>
    </row>
    <row r="14" spans="1:19" x14ac:dyDescent="0.35">
      <c r="A14" s="99">
        <v>87</v>
      </c>
      <c r="B14" s="100" t="s">
        <v>235</v>
      </c>
      <c r="C14" s="101"/>
      <c r="D14" s="102" t="s">
        <v>203</v>
      </c>
      <c r="E14" s="103">
        <v>16</v>
      </c>
      <c r="F14" s="104">
        <v>18</v>
      </c>
      <c r="G14" s="104">
        <v>18</v>
      </c>
      <c r="H14" s="104">
        <v>11</v>
      </c>
      <c r="I14" s="104">
        <v>15</v>
      </c>
      <c r="J14" s="104">
        <v>14</v>
      </c>
      <c r="K14" s="104"/>
      <c r="L14" s="104"/>
      <c r="M14" s="105">
        <f t="shared" si="0"/>
        <v>92</v>
      </c>
      <c r="N14" s="106">
        <f t="shared" si="1"/>
        <v>11</v>
      </c>
      <c r="O14" s="107" t="str">
        <f t="shared" si="3"/>
        <v/>
      </c>
      <c r="P14" s="107">
        <f t="shared" si="4"/>
        <v>10</v>
      </c>
      <c r="Q14" s="107">
        <f t="shared" si="2"/>
        <v>92</v>
      </c>
      <c r="R14" s="108" t="str">
        <f t="shared" si="5"/>
        <v/>
      </c>
    </row>
    <row r="15" spans="1:19" x14ac:dyDescent="0.35">
      <c r="A15" s="99">
        <v>86</v>
      </c>
      <c r="B15" s="100" t="s">
        <v>220</v>
      </c>
      <c r="C15" s="101"/>
      <c r="D15" s="102" t="s">
        <v>185</v>
      </c>
      <c r="E15" s="103">
        <v>20</v>
      </c>
      <c r="F15" s="104">
        <v>18</v>
      </c>
      <c r="G15" s="104">
        <v>19</v>
      </c>
      <c r="H15" s="104">
        <v>12</v>
      </c>
      <c r="I15" s="104">
        <v>15</v>
      </c>
      <c r="J15" s="104">
        <v>0</v>
      </c>
      <c r="K15" s="104"/>
      <c r="L15" s="104"/>
      <c r="M15" s="105">
        <f t="shared" si="0"/>
        <v>84</v>
      </c>
      <c r="N15" s="106">
        <f t="shared" si="1"/>
        <v>0</v>
      </c>
      <c r="O15" s="107" t="str">
        <f t="shared" si="3"/>
        <v/>
      </c>
      <c r="P15" s="107" t="str">
        <f t="shared" si="4"/>
        <v/>
      </c>
      <c r="Q15" s="107">
        <f t="shared" si="2"/>
        <v>0</v>
      </c>
      <c r="R15" s="108" t="str">
        <f t="shared" si="5"/>
        <v/>
      </c>
    </row>
    <row r="16" spans="1:19" x14ac:dyDescent="0.35">
      <c r="A16" s="99">
        <v>72</v>
      </c>
      <c r="B16" s="100" t="s">
        <v>211</v>
      </c>
      <c r="C16" s="101"/>
      <c r="D16" s="102" t="s">
        <v>176</v>
      </c>
      <c r="E16" s="103">
        <v>13</v>
      </c>
      <c r="F16" s="103">
        <v>16</v>
      </c>
      <c r="G16" s="103">
        <v>16</v>
      </c>
      <c r="H16" s="103">
        <v>15</v>
      </c>
      <c r="I16" s="103">
        <v>8</v>
      </c>
      <c r="J16" s="103">
        <v>12</v>
      </c>
      <c r="K16" s="103"/>
      <c r="L16" s="103"/>
      <c r="M16" s="105">
        <f t="shared" si="0"/>
        <v>80</v>
      </c>
      <c r="N16" s="106">
        <f t="shared" si="1"/>
        <v>8</v>
      </c>
      <c r="O16" s="107" t="str">
        <f t="shared" si="3"/>
        <v/>
      </c>
      <c r="P16" s="107">
        <f t="shared" si="4"/>
        <v>10</v>
      </c>
      <c r="Q16" s="107">
        <f t="shared" si="2"/>
        <v>80</v>
      </c>
      <c r="R16" s="108" t="str">
        <f t="shared" si="5"/>
        <v/>
      </c>
    </row>
    <row r="17" spans="1:18" x14ac:dyDescent="0.35">
      <c r="A17" s="99">
        <v>93</v>
      </c>
      <c r="B17" s="100" t="s">
        <v>216</v>
      </c>
      <c r="C17" s="101"/>
      <c r="D17" s="102" t="s">
        <v>181</v>
      </c>
      <c r="E17" s="103">
        <v>16</v>
      </c>
      <c r="F17" s="104">
        <v>20</v>
      </c>
      <c r="G17" s="104">
        <v>19</v>
      </c>
      <c r="H17" s="104">
        <v>8</v>
      </c>
      <c r="I17" s="104">
        <v>14</v>
      </c>
      <c r="J17" s="104">
        <v>0</v>
      </c>
      <c r="K17" s="104"/>
      <c r="L17" s="104"/>
      <c r="M17" s="105">
        <f t="shared" si="0"/>
        <v>77</v>
      </c>
      <c r="N17" s="106">
        <f t="shared" si="1"/>
        <v>0</v>
      </c>
      <c r="O17" s="107" t="str">
        <f t="shared" si="3"/>
        <v/>
      </c>
      <c r="P17" s="107" t="str">
        <f t="shared" si="4"/>
        <v/>
      </c>
      <c r="Q17" s="107">
        <f t="shared" si="2"/>
        <v>0</v>
      </c>
      <c r="R17" s="108" t="str">
        <f t="shared" si="5"/>
        <v/>
      </c>
    </row>
    <row r="18" spans="1:18" x14ac:dyDescent="0.35">
      <c r="A18" s="99">
        <v>92</v>
      </c>
      <c r="B18" s="100" t="s">
        <v>230</v>
      </c>
      <c r="C18" s="101"/>
      <c r="D18" s="102" t="s">
        <v>198</v>
      </c>
      <c r="E18" s="103">
        <v>13</v>
      </c>
      <c r="F18" s="104">
        <v>15</v>
      </c>
      <c r="G18" s="104">
        <v>16</v>
      </c>
      <c r="H18" s="104">
        <v>17</v>
      </c>
      <c r="I18" s="104">
        <v>6</v>
      </c>
      <c r="J18" s="104">
        <v>0</v>
      </c>
      <c r="K18" s="104"/>
      <c r="L18" s="104"/>
      <c r="M18" s="105">
        <f t="shared" si="0"/>
        <v>67</v>
      </c>
      <c r="N18" s="106">
        <f t="shared" si="1"/>
        <v>0</v>
      </c>
      <c r="O18" s="107" t="str">
        <f t="shared" si="3"/>
        <v/>
      </c>
      <c r="P18" s="107" t="str">
        <f t="shared" si="4"/>
        <v/>
      </c>
      <c r="Q18" s="107">
        <f t="shared" si="2"/>
        <v>0</v>
      </c>
      <c r="R18" s="108" t="str">
        <f t="shared" si="5"/>
        <v/>
      </c>
    </row>
    <row r="19" spans="1:18" x14ac:dyDescent="0.35">
      <c r="A19" s="99">
        <v>73</v>
      </c>
      <c r="B19" s="100" t="s">
        <v>231</v>
      </c>
      <c r="C19" s="101"/>
      <c r="D19" s="102" t="s">
        <v>199</v>
      </c>
      <c r="E19" s="103">
        <v>17</v>
      </c>
      <c r="F19" s="103">
        <v>15</v>
      </c>
      <c r="G19" s="103">
        <v>20</v>
      </c>
      <c r="H19" s="103">
        <v>8</v>
      </c>
      <c r="I19" s="103" t="s">
        <v>241</v>
      </c>
      <c r="J19" s="103">
        <v>0</v>
      </c>
      <c r="K19" s="103"/>
      <c r="L19" s="103"/>
      <c r="M19" s="105">
        <f t="shared" si="0"/>
        <v>60</v>
      </c>
      <c r="N19" s="106">
        <f t="shared" si="1"/>
        <v>0</v>
      </c>
      <c r="O19" s="107" t="str">
        <f t="shared" si="3"/>
        <v/>
      </c>
      <c r="P19" s="107" t="str">
        <f t="shared" si="4"/>
        <v/>
      </c>
      <c r="Q19" s="107">
        <f t="shared" si="2"/>
        <v>0</v>
      </c>
      <c r="R19" s="108" t="str">
        <f t="shared" si="5"/>
        <v/>
      </c>
    </row>
    <row r="20" spans="1:18" x14ac:dyDescent="0.35">
      <c r="A20" s="11">
        <v>96</v>
      </c>
      <c r="B20" s="60" t="s">
        <v>215</v>
      </c>
      <c r="C20" s="62"/>
      <c r="D20" s="65" t="s">
        <v>209</v>
      </c>
      <c r="E20" s="53">
        <v>10</v>
      </c>
      <c r="F20" s="33">
        <v>17</v>
      </c>
      <c r="G20" s="33">
        <v>19</v>
      </c>
      <c r="H20" s="33">
        <v>13</v>
      </c>
      <c r="I20" s="33"/>
      <c r="J20" s="33"/>
      <c r="K20" s="33"/>
      <c r="L20" s="33"/>
      <c r="M20" s="49">
        <f t="shared" si="0"/>
        <v>59</v>
      </c>
      <c r="N20" s="43">
        <f t="shared" si="1"/>
        <v>10</v>
      </c>
      <c r="O20" s="45" t="str">
        <f t="shared" si="3"/>
        <v/>
      </c>
      <c r="P20" s="45">
        <f t="shared" si="4"/>
        <v>10</v>
      </c>
      <c r="Q20" s="45">
        <f t="shared" si="2"/>
        <v>59</v>
      </c>
      <c r="R20" s="13" t="str">
        <f t="shared" si="5"/>
        <v/>
      </c>
    </row>
    <row r="21" spans="1:18" x14ac:dyDescent="0.35">
      <c r="A21" s="11">
        <v>99</v>
      </c>
      <c r="B21" s="60" t="s">
        <v>222</v>
      </c>
      <c r="C21" s="62"/>
      <c r="D21" s="65" t="s">
        <v>187</v>
      </c>
      <c r="E21" s="53">
        <v>12</v>
      </c>
      <c r="F21" s="33">
        <v>18</v>
      </c>
      <c r="G21" s="33">
        <v>16</v>
      </c>
      <c r="H21" s="33">
        <v>13</v>
      </c>
      <c r="I21" s="33"/>
      <c r="J21" s="33"/>
      <c r="K21" s="33"/>
      <c r="L21" s="33"/>
      <c r="M21" s="49">
        <f t="shared" si="0"/>
        <v>59</v>
      </c>
      <c r="N21" s="43">
        <f t="shared" si="1"/>
        <v>12</v>
      </c>
      <c r="O21" s="45" t="str">
        <f t="shared" si="3"/>
        <v/>
      </c>
      <c r="P21" s="45">
        <f t="shared" si="4"/>
        <v>10</v>
      </c>
      <c r="Q21" s="45">
        <f t="shared" si="2"/>
        <v>59</v>
      </c>
      <c r="R21" s="13" t="str">
        <f t="shared" si="5"/>
        <v/>
      </c>
    </row>
    <row r="22" spans="1:18" x14ac:dyDescent="0.35">
      <c r="A22" s="11">
        <v>82</v>
      </c>
      <c r="B22" s="60" t="s">
        <v>233</v>
      </c>
      <c r="C22" s="62"/>
      <c r="D22" s="65" t="s">
        <v>201</v>
      </c>
      <c r="E22" s="53">
        <v>20</v>
      </c>
      <c r="F22" s="33">
        <v>15</v>
      </c>
      <c r="G22" s="33">
        <v>15</v>
      </c>
      <c r="H22" s="33">
        <v>8</v>
      </c>
      <c r="I22" s="33"/>
      <c r="J22" s="33"/>
      <c r="K22" s="33"/>
      <c r="L22" s="33"/>
      <c r="M22" s="49">
        <f t="shared" si="0"/>
        <v>58</v>
      </c>
      <c r="N22" s="43">
        <f t="shared" si="1"/>
        <v>8</v>
      </c>
      <c r="O22" s="45" t="str">
        <f t="shared" si="3"/>
        <v/>
      </c>
      <c r="P22" s="45">
        <f t="shared" si="4"/>
        <v>10</v>
      </c>
      <c r="Q22" s="45">
        <f t="shared" si="2"/>
        <v>58</v>
      </c>
      <c r="R22" s="13" t="str">
        <f t="shared" si="5"/>
        <v/>
      </c>
    </row>
    <row r="23" spans="1:18" x14ac:dyDescent="0.35">
      <c r="A23" s="11">
        <v>94</v>
      </c>
      <c r="B23" s="60" t="s">
        <v>142</v>
      </c>
      <c r="C23" s="62"/>
      <c r="D23" s="65" t="s">
        <v>188</v>
      </c>
      <c r="E23" s="53">
        <v>14</v>
      </c>
      <c r="F23" s="33">
        <v>18</v>
      </c>
      <c r="G23" s="33">
        <v>17</v>
      </c>
      <c r="H23" s="33">
        <v>8</v>
      </c>
      <c r="I23" s="33"/>
      <c r="J23" s="33"/>
      <c r="K23" s="33"/>
      <c r="L23" s="33"/>
      <c r="M23" s="49">
        <f t="shared" si="0"/>
        <v>57</v>
      </c>
      <c r="N23" s="43">
        <f t="shared" si="1"/>
        <v>8</v>
      </c>
      <c r="O23" s="45" t="str">
        <f t="shared" si="3"/>
        <v/>
      </c>
      <c r="P23" s="45">
        <f t="shared" si="4"/>
        <v>10</v>
      </c>
      <c r="Q23" s="45">
        <f t="shared" si="2"/>
        <v>57</v>
      </c>
      <c r="R23" s="13" t="str">
        <f t="shared" si="5"/>
        <v/>
      </c>
    </row>
    <row r="24" spans="1:18" x14ac:dyDescent="0.35">
      <c r="A24" s="11">
        <v>95</v>
      </c>
      <c r="B24" s="69" t="s">
        <v>223</v>
      </c>
      <c r="C24" s="62"/>
      <c r="D24" s="65" t="s">
        <v>189</v>
      </c>
      <c r="E24" s="53">
        <v>15</v>
      </c>
      <c r="F24" s="33">
        <v>20</v>
      </c>
      <c r="G24" s="33">
        <v>18</v>
      </c>
      <c r="H24" s="33">
        <v>4</v>
      </c>
      <c r="I24" s="33"/>
      <c r="J24" s="33"/>
      <c r="K24" s="33"/>
      <c r="L24" s="33"/>
      <c r="M24" s="49">
        <f t="shared" si="0"/>
        <v>57</v>
      </c>
      <c r="N24" s="43">
        <f t="shared" si="1"/>
        <v>4</v>
      </c>
      <c r="O24" s="45" t="str">
        <f t="shared" si="3"/>
        <v/>
      </c>
      <c r="P24" s="45">
        <f t="shared" si="4"/>
        <v>10</v>
      </c>
      <c r="Q24" s="45">
        <f t="shared" si="2"/>
        <v>57</v>
      </c>
      <c r="R24" s="13" t="str">
        <f t="shared" si="5"/>
        <v/>
      </c>
    </row>
    <row r="25" spans="1:18" x14ac:dyDescent="0.35">
      <c r="A25" s="11">
        <v>91</v>
      </c>
      <c r="B25" s="60" t="s">
        <v>221</v>
      </c>
      <c r="C25" s="63"/>
      <c r="D25" s="65" t="s">
        <v>186</v>
      </c>
      <c r="E25" s="53">
        <v>11</v>
      </c>
      <c r="F25" s="53">
        <v>15</v>
      </c>
      <c r="G25" s="53">
        <v>15</v>
      </c>
      <c r="H25" s="53">
        <v>14</v>
      </c>
      <c r="I25" s="53"/>
      <c r="J25" s="53"/>
      <c r="K25" s="53"/>
      <c r="L25" s="53"/>
      <c r="M25" s="49">
        <f t="shared" si="0"/>
        <v>55</v>
      </c>
      <c r="N25" s="43">
        <f t="shared" si="1"/>
        <v>11</v>
      </c>
      <c r="O25" s="45" t="str">
        <f t="shared" si="3"/>
        <v/>
      </c>
      <c r="P25" s="45">
        <f t="shared" si="4"/>
        <v>10</v>
      </c>
      <c r="Q25" s="45">
        <f t="shared" si="2"/>
        <v>55</v>
      </c>
      <c r="R25" s="13" t="str">
        <f t="shared" si="5"/>
        <v/>
      </c>
    </row>
    <row r="26" spans="1:18" x14ac:dyDescent="0.35">
      <c r="A26" s="11">
        <v>74</v>
      </c>
      <c r="B26" s="60" t="s">
        <v>237</v>
      </c>
      <c r="C26" s="62"/>
      <c r="D26" s="65" t="s">
        <v>206</v>
      </c>
      <c r="E26" s="53">
        <v>15</v>
      </c>
      <c r="F26" s="33">
        <v>19</v>
      </c>
      <c r="G26" s="33">
        <v>19</v>
      </c>
      <c r="H26" s="33">
        <v>0</v>
      </c>
      <c r="I26" s="33"/>
      <c r="J26" s="33"/>
      <c r="K26" s="33"/>
      <c r="L26" s="33"/>
      <c r="M26" s="49">
        <f t="shared" si="0"/>
        <v>53</v>
      </c>
      <c r="N26" s="43"/>
      <c r="O26" s="45"/>
      <c r="P26" s="45"/>
      <c r="Q26" s="45"/>
      <c r="R26" s="13"/>
    </row>
    <row r="27" spans="1:18" x14ac:dyDescent="0.35">
      <c r="A27" s="11">
        <v>98</v>
      </c>
      <c r="B27" s="60" t="s">
        <v>227</v>
      </c>
      <c r="C27" s="62"/>
      <c r="D27" s="65" t="s">
        <v>194</v>
      </c>
      <c r="E27" s="53">
        <v>13</v>
      </c>
      <c r="F27" s="33">
        <v>16</v>
      </c>
      <c r="G27" s="33">
        <v>19</v>
      </c>
      <c r="H27" s="33">
        <v>4</v>
      </c>
      <c r="I27" s="33"/>
      <c r="J27" s="33"/>
      <c r="K27" s="33"/>
      <c r="L27" s="33"/>
      <c r="M27" s="49">
        <f t="shared" si="0"/>
        <v>52</v>
      </c>
      <c r="N27" s="43">
        <f t="shared" ref="N27:N37" si="6">MIN(E27:L27)</f>
        <v>4</v>
      </c>
      <c r="O27" s="45" t="str">
        <f t="shared" ref="O27:O37" si="7">IF(A27&gt;0, IF(COUNTIF(E27:L27,"")&gt;0,"",IF(COUNTIF(E27:L27,0)&gt;0,CONCATENATE($A$1,"0"),IF(COUNTIF(E27:L27,"-")&gt;0,CONCATENATE($A$1,"-"),IF(AND(M27&gt;=Palk1,N27&gt;=10),CONCATENATE($A$1,"1"),IF(M27&gt;=Palk2,CONCATENATE($A$1,"2"),IF(M27&gt;=Palk3,CONCATENATE($A$1,"3"),CONCATENATE($A$1,"0"))))))),"")</f>
        <v/>
      </c>
      <c r="P27" s="45">
        <f t="shared" ref="P27:P37" si="8">IFERROR(IF(Q27&lt;50,"",RIGHT(O27,1)*1),10)</f>
        <v>10</v>
      </c>
      <c r="Q27" s="45">
        <f t="shared" ref="Q27:Q37" si="9">IF(COUNTIF(E27:L27,0)+COUNTIF(E27:L27,"-")&gt;0,0,SUM(E27:L27))</f>
        <v>52</v>
      </c>
      <c r="R27" s="13" t="str">
        <f t="shared" ref="R27:R37" si="10">IFERROR(IF(P27&gt;3,"",IF(P27=0,"",_xlfn.RANK.EQ($P27,$P$3:$P$37,1)+COUNTIFS($P$3:$P$37,$P27,$Q$3:$Q$37,"&gt;"&amp;$Q27))),"")</f>
        <v/>
      </c>
    </row>
    <row r="28" spans="1:18" x14ac:dyDescent="0.35">
      <c r="A28" s="11">
        <v>79</v>
      </c>
      <c r="B28" s="60" t="s">
        <v>234</v>
      </c>
      <c r="C28" s="62"/>
      <c r="D28" s="65" t="s">
        <v>202</v>
      </c>
      <c r="E28" s="53">
        <v>13</v>
      </c>
      <c r="F28" s="33">
        <v>19</v>
      </c>
      <c r="G28" s="33">
        <v>19</v>
      </c>
      <c r="H28" s="33" t="s">
        <v>241</v>
      </c>
      <c r="I28" s="33"/>
      <c r="J28" s="33"/>
      <c r="K28" s="33"/>
      <c r="L28" s="33"/>
      <c r="M28" s="49">
        <f t="shared" si="0"/>
        <v>51</v>
      </c>
      <c r="N28" s="43">
        <f t="shared" si="6"/>
        <v>13</v>
      </c>
      <c r="O28" s="45" t="str">
        <f t="shared" si="7"/>
        <v/>
      </c>
      <c r="P28" s="45">
        <f t="shared" si="8"/>
        <v>10</v>
      </c>
      <c r="Q28" s="45">
        <f t="shared" si="9"/>
        <v>51</v>
      </c>
      <c r="R28" s="13" t="str">
        <f t="shared" si="10"/>
        <v/>
      </c>
    </row>
    <row r="29" spans="1:18" x14ac:dyDescent="0.35">
      <c r="A29" s="11">
        <v>89</v>
      </c>
      <c r="B29" s="67" t="s">
        <v>217</v>
      </c>
      <c r="C29" s="62"/>
      <c r="D29" s="65" t="s">
        <v>182</v>
      </c>
      <c r="E29" s="53">
        <v>12</v>
      </c>
      <c r="F29" s="33">
        <v>14</v>
      </c>
      <c r="G29" s="33">
        <v>19</v>
      </c>
      <c r="H29" s="33">
        <v>6</v>
      </c>
      <c r="I29" s="33"/>
      <c r="J29" s="33"/>
      <c r="K29" s="33"/>
      <c r="L29" s="33"/>
      <c r="M29" s="49">
        <f t="shared" si="0"/>
        <v>51</v>
      </c>
      <c r="N29" s="43">
        <f t="shared" si="6"/>
        <v>6</v>
      </c>
      <c r="O29" s="45" t="str">
        <f t="shared" si="7"/>
        <v/>
      </c>
      <c r="P29" s="45">
        <f t="shared" si="8"/>
        <v>10</v>
      </c>
      <c r="Q29" s="45">
        <f t="shared" si="9"/>
        <v>51</v>
      </c>
      <c r="R29" s="13" t="str">
        <f t="shared" si="10"/>
        <v/>
      </c>
    </row>
    <row r="30" spans="1:18" x14ac:dyDescent="0.35">
      <c r="A30" s="11">
        <v>81</v>
      </c>
      <c r="B30" s="60" t="s">
        <v>211</v>
      </c>
      <c r="C30" s="62"/>
      <c r="D30" s="65" t="s">
        <v>177</v>
      </c>
      <c r="E30" s="53">
        <v>18</v>
      </c>
      <c r="F30" s="53">
        <v>14</v>
      </c>
      <c r="G30" s="53">
        <v>18</v>
      </c>
      <c r="H30" s="53">
        <v>0</v>
      </c>
      <c r="I30" s="53"/>
      <c r="J30" s="53"/>
      <c r="K30" s="53"/>
      <c r="L30" s="53"/>
      <c r="M30" s="49">
        <f t="shared" si="0"/>
        <v>50</v>
      </c>
      <c r="N30" s="43">
        <f t="shared" si="6"/>
        <v>0</v>
      </c>
      <c r="O30" s="45" t="str">
        <f t="shared" si="7"/>
        <v/>
      </c>
      <c r="P30" s="45" t="str">
        <f t="shared" si="8"/>
        <v/>
      </c>
      <c r="Q30" s="45">
        <f t="shared" si="9"/>
        <v>0</v>
      </c>
      <c r="R30" s="13" t="str">
        <f t="shared" si="10"/>
        <v/>
      </c>
    </row>
    <row r="31" spans="1:18" x14ac:dyDescent="0.35">
      <c r="A31" s="11">
        <v>77</v>
      </c>
      <c r="B31" s="60" t="s">
        <v>210</v>
      </c>
      <c r="C31" s="62"/>
      <c r="D31" s="65" t="s">
        <v>175</v>
      </c>
      <c r="E31" s="53">
        <v>12</v>
      </c>
      <c r="F31" s="53">
        <v>12</v>
      </c>
      <c r="G31" s="53">
        <v>15</v>
      </c>
      <c r="H31" s="53">
        <v>7</v>
      </c>
      <c r="I31" s="53"/>
      <c r="J31" s="53"/>
      <c r="K31" s="53"/>
      <c r="L31" s="53"/>
      <c r="M31" s="49">
        <f t="shared" si="0"/>
        <v>46</v>
      </c>
      <c r="N31" s="43">
        <f t="shared" si="6"/>
        <v>7</v>
      </c>
      <c r="O31" s="45" t="str">
        <f t="shared" si="7"/>
        <v/>
      </c>
      <c r="P31" s="45" t="str">
        <f t="shared" si="8"/>
        <v/>
      </c>
      <c r="Q31" s="45">
        <f t="shared" si="9"/>
        <v>46</v>
      </c>
      <c r="R31" s="13" t="str">
        <f t="shared" si="10"/>
        <v/>
      </c>
    </row>
    <row r="32" spans="1:18" x14ac:dyDescent="0.35">
      <c r="A32" s="11">
        <v>78</v>
      </c>
      <c r="B32" s="60" t="s">
        <v>224</v>
      </c>
      <c r="C32" s="62"/>
      <c r="D32" s="65" t="s">
        <v>191</v>
      </c>
      <c r="E32" s="53">
        <v>15</v>
      </c>
      <c r="F32" s="53">
        <v>15</v>
      </c>
      <c r="G32" s="53">
        <v>16</v>
      </c>
      <c r="H32" s="53" t="s">
        <v>241</v>
      </c>
      <c r="I32" s="53"/>
      <c r="J32" s="53"/>
      <c r="K32" s="53"/>
      <c r="L32" s="53"/>
      <c r="M32" s="49">
        <f t="shared" si="0"/>
        <v>46</v>
      </c>
      <c r="N32" s="43">
        <f t="shared" si="6"/>
        <v>15</v>
      </c>
      <c r="O32" s="45" t="str">
        <f t="shared" si="7"/>
        <v/>
      </c>
      <c r="P32" s="45" t="str">
        <f t="shared" si="8"/>
        <v/>
      </c>
      <c r="Q32" s="45">
        <f t="shared" si="9"/>
        <v>46</v>
      </c>
      <c r="R32" s="13" t="str">
        <f t="shared" si="10"/>
        <v/>
      </c>
    </row>
    <row r="33" spans="1:18" x14ac:dyDescent="0.35">
      <c r="A33" s="11">
        <v>84</v>
      </c>
      <c r="B33" s="60" t="s">
        <v>239</v>
      </c>
      <c r="C33" s="62"/>
      <c r="D33" s="65" t="s">
        <v>208</v>
      </c>
      <c r="E33" s="53">
        <v>13</v>
      </c>
      <c r="F33" s="53">
        <v>15</v>
      </c>
      <c r="G33" s="53">
        <v>18</v>
      </c>
      <c r="H33" s="53" t="s">
        <v>241</v>
      </c>
      <c r="I33" s="53"/>
      <c r="J33" s="53"/>
      <c r="K33" s="53"/>
      <c r="L33" s="53"/>
      <c r="M33" s="49">
        <f t="shared" si="0"/>
        <v>46</v>
      </c>
      <c r="N33" s="43">
        <f t="shared" si="6"/>
        <v>13</v>
      </c>
      <c r="O33" s="45" t="str">
        <f t="shared" si="7"/>
        <v/>
      </c>
      <c r="P33" s="45" t="str">
        <f t="shared" si="8"/>
        <v/>
      </c>
      <c r="Q33" s="45">
        <f t="shared" si="9"/>
        <v>46</v>
      </c>
      <c r="R33" s="13" t="str">
        <f t="shared" si="10"/>
        <v/>
      </c>
    </row>
    <row r="34" spans="1:18" x14ac:dyDescent="0.35">
      <c r="A34" s="11">
        <v>88</v>
      </c>
      <c r="B34" s="60" t="s">
        <v>212</v>
      </c>
      <c r="C34" s="62"/>
      <c r="D34" s="65" t="s">
        <v>178</v>
      </c>
      <c r="E34" s="53">
        <v>0</v>
      </c>
      <c r="F34" s="33">
        <v>16</v>
      </c>
      <c r="G34" s="33">
        <v>16</v>
      </c>
      <c r="H34" s="33">
        <v>14</v>
      </c>
      <c r="I34" s="33"/>
      <c r="J34" s="33"/>
      <c r="K34" s="33"/>
      <c r="L34" s="33"/>
      <c r="M34" s="49">
        <f t="shared" si="0"/>
        <v>46</v>
      </c>
      <c r="N34" s="43">
        <f t="shared" si="6"/>
        <v>0</v>
      </c>
      <c r="O34" s="45" t="str">
        <f t="shared" si="7"/>
        <v/>
      </c>
      <c r="P34" s="45" t="str">
        <f t="shared" si="8"/>
        <v/>
      </c>
      <c r="Q34" s="45">
        <f t="shared" si="9"/>
        <v>0</v>
      </c>
      <c r="R34" s="13" t="str">
        <f t="shared" si="10"/>
        <v/>
      </c>
    </row>
    <row r="35" spans="1:18" x14ac:dyDescent="0.35">
      <c r="A35" s="11">
        <v>80</v>
      </c>
      <c r="B35" s="60" t="s">
        <v>235</v>
      </c>
      <c r="C35" s="62"/>
      <c r="D35" s="65" t="s">
        <v>204</v>
      </c>
      <c r="E35" s="53">
        <v>19</v>
      </c>
      <c r="F35" s="33">
        <v>5</v>
      </c>
      <c r="G35" s="33">
        <v>14</v>
      </c>
      <c r="H35" s="33" t="s">
        <v>241</v>
      </c>
      <c r="I35" s="33"/>
      <c r="J35" s="33"/>
      <c r="K35" s="33"/>
      <c r="L35" s="33"/>
      <c r="M35" s="49">
        <f t="shared" si="0"/>
        <v>38</v>
      </c>
      <c r="N35" s="43">
        <f t="shared" si="6"/>
        <v>5</v>
      </c>
      <c r="O35" s="45" t="str">
        <f t="shared" si="7"/>
        <v/>
      </c>
      <c r="P35" s="45" t="str">
        <f t="shared" si="8"/>
        <v/>
      </c>
      <c r="Q35" s="45">
        <f t="shared" si="9"/>
        <v>38</v>
      </c>
      <c r="R35" s="13" t="str">
        <f t="shared" si="10"/>
        <v/>
      </c>
    </row>
    <row r="36" spans="1:18" x14ac:dyDescent="0.35">
      <c r="A36" s="11">
        <v>90</v>
      </c>
      <c r="B36" s="60" t="s">
        <v>213</v>
      </c>
      <c r="C36" s="62"/>
      <c r="D36" s="65" t="s">
        <v>179</v>
      </c>
      <c r="E36" s="53">
        <v>11</v>
      </c>
      <c r="F36" s="53">
        <v>0</v>
      </c>
      <c r="G36" s="53">
        <v>17</v>
      </c>
      <c r="H36" s="53">
        <v>4</v>
      </c>
      <c r="I36" s="53"/>
      <c r="J36" s="53"/>
      <c r="K36" s="53"/>
      <c r="L36" s="53"/>
      <c r="M36" s="49">
        <f t="shared" si="0"/>
        <v>32</v>
      </c>
      <c r="N36" s="43">
        <f t="shared" si="6"/>
        <v>0</v>
      </c>
      <c r="O36" s="45" t="str">
        <f t="shared" si="7"/>
        <v/>
      </c>
      <c r="P36" s="45" t="str">
        <f t="shared" si="8"/>
        <v/>
      </c>
      <c r="Q36" s="45">
        <f t="shared" si="9"/>
        <v>0</v>
      </c>
      <c r="R36" s="13" t="str">
        <f t="shared" si="10"/>
        <v/>
      </c>
    </row>
    <row r="37" spans="1:18" x14ac:dyDescent="0.35">
      <c r="A37" s="14"/>
      <c r="B37" s="68" t="s">
        <v>232</v>
      </c>
      <c r="C37" s="64"/>
      <c r="D37" s="66" t="s">
        <v>200</v>
      </c>
      <c r="E37" s="35" t="s">
        <v>240</v>
      </c>
      <c r="F37" s="35" t="s">
        <v>240</v>
      </c>
      <c r="G37" s="35" t="s">
        <v>240</v>
      </c>
      <c r="H37" s="35" t="s">
        <v>240</v>
      </c>
      <c r="I37" s="35" t="s">
        <v>240</v>
      </c>
      <c r="J37" s="35" t="s">
        <v>240</v>
      </c>
      <c r="K37" s="35" t="s">
        <v>240</v>
      </c>
      <c r="L37" s="35" t="s">
        <v>240</v>
      </c>
      <c r="M37" s="50">
        <v>0</v>
      </c>
      <c r="N37" s="28">
        <f t="shared" si="6"/>
        <v>0</v>
      </c>
      <c r="O37" s="15" t="str">
        <f t="shared" si="7"/>
        <v/>
      </c>
      <c r="P37" s="15" t="str">
        <f t="shared" si="8"/>
        <v/>
      </c>
      <c r="Q37" s="15">
        <f t="shared" si="9"/>
        <v>0</v>
      </c>
      <c r="R37" s="16" t="str">
        <f t="shared" si="10"/>
        <v/>
      </c>
    </row>
    <row r="38" spans="1:18" x14ac:dyDescent="0.35">
      <c r="A38" s="6"/>
      <c r="B38" s="6"/>
      <c r="C38" s="6"/>
    </row>
    <row r="39" spans="1:18" x14ac:dyDescent="0.35">
      <c r="A39" s="6"/>
      <c r="B39" s="6"/>
      <c r="C39" s="6"/>
    </row>
    <row r="40" spans="1:18" x14ac:dyDescent="0.35">
      <c r="A40" s="6"/>
      <c r="B40" s="6"/>
      <c r="C40" s="6"/>
    </row>
    <row r="41" spans="1:18" x14ac:dyDescent="0.35">
      <c r="A41" s="6"/>
      <c r="B41" s="6"/>
      <c r="C41" s="6"/>
    </row>
    <row r="42" spans="1:18" x14ac:dyDescent="0.35">
      <c r="A42" s="6"/>
      <c r="B42" s="6"/>
      <c r="C42" s="6"/>
    </row>
  </sheetData>
  <autoFilter ref="A2:R2" xr:uid="{00000000-0009-0000-0000-000002000000}">
    <sortState xmlns:xlrd2="http://schemas.microsoft.com/office/spreadsheetml/2017/richdata2" ref="A3:R37">
      <sortCondition descending="1" ref="M2"/>
    </sortState>
  </autoFilter>
  <conditionalFormatting sqref="E3:L37">
    <cfRule type="cellIs" dxfId="7" priority="5" operator="between">
      <formula>1</formula>
      <formula>20</formula>
    </cfRule>
    <cfRule type="cellIs" dxfId="6" priority="7" operator="greaterThan">
      <formula>20</formula>
    </cfRule>
    <cfRule type="containsText" dxfId="5" priority="8" operator="containsText" text="0">
      <formula>NOT(ISERROR(SEARCH("0",E3)))</formula>
    </cfRule>
  </conditionalFormatting>
  <pageMargins left="0.75" right="0.75" top="1" bottom="1" header="0.5" footer="0.5"/>
  <pageSetup paperSize="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ontainsText" priority="6" operator="containsText" id="{243500D3-E703-4F3A-9ADB-AEB27C9E0D16}">
            <xm:f>NOT(ISERROR(SEARCH("-",E3)))</xm:f>
            <xm:f>"-"</xm:f>
            <x14:dxf>
              <fill>
                <patternFill>
                  <bgColor rgb="FFFF0000"/>
                </patternFill>
              </fill>
            </x14:dxf>
          </x14:cfRule>
          <xm:sqref>E3:L37</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showGridLines="0" workbookViewId="0">
      <pane xSplit="4" ySplit="2" topLeftCell="E3" activePane="bottomRight" state="frozen"/>
      <selection pane="topRight" activeCell="E1" sqref="E1"/>
      <selection pane="bottomLeft" activeCell="A3" sqref="A3"/>
      <selection pane="bottomRight" activeCell="A3" sqref="A3:I34"/>
    </sheetView>
  </sheetViews>
  <sheetFormatPr defaultColWidth="11.453125" defaultRowHeight="14.5" x14ac:dyDescent="0.35"/>
  <cols>
    <col min="11" max="11" width="0" hidden="1" customWidth="1"/>
    <col min="13" max="14" width="0" hidden="1" customWidth="1"/>
  </cols>
  <sheetData>
    <row r="1" spans="1:15" ht="26" x14ac:dyDescent="0.6">
      <c r="A1" s="22" t="s">
        <v>21</v>
      </c>
      <c r="B1" s="22"/>
      <c r="C1" s="22"/>
      <c r="D1" s="23"/>
      <c r="E1" s="23"/>
      <c r="F1" s="23"/>
      <c r="G1" s="23"/>
      <c r="H1" s="23"/>
      <c r="I1" s="23"/>
      <c r="J1" s="23"/>
      <c r="K1" s="23"/>
      <c r="L1" s="23"/>
      <c r="M1" s="23"/>
      <c r="N1" s="23"/>
      <c r="O1" s="24"/>
    </row>
    <row r="2" spans="1:15" ht="38" x14ac:dyDescent="0.35">
      <c r="A2" s="21" t="s">
        <v>9</v>
      </c>
      <c r="B2" s="21" t="s">
        <v>10</v>
      </c>
      <c r="C2" s="21" t="s">
        <v>11</v>
      </c>
      <c r="D2" s="29" t="s">
        <v>12</v>
      </c>
      <c r="E2" s="37" t="s">
        <v>13</v>
      </c>
      <c r="F2" s="37" t="s">
        <v>14</v>
      </c>
      <c r="G2" s="37" t="s">
        <v>15</v>
      </c>
      <c r="H2" s="37" t="s">
        <v>16</v>
      </c>
      <c r="I2" s="37" t="s">
        <v>17</v>
      </c>
      <c r="J2" s="46" t="s">
        <v>18</v>
      </c>
      <c r="K2" s="46"/>
      <c r="L2" s="44" t="s">
        <v>19</v>
      </c>
      <c r="M2" s="44"/>
      <c r="N2" s="44"/>
      <c r="O2" s="47" t="s">
        <v>20</v>
      </c>
    </row>
    <row r="3" spans="1:15" x14ac:dyDescent="0.35">
      <c r="A3" s="7"/>
      <c r="B3" s="8"/>
      <c r="C3" s="8"/>
      <c r="D3" s="17"/>
      <c r="E3" s="30"/>
      <c r="F3" s="31"/>
      <c r="G3" s="31"/>
      <c r="H3" s="31"/>
      <c r="I3" s="31"/>
      <c r="J3" s="48" t="str">
        <f t="shared" ref="J3:J34" si="0">IF(A3&gt;0,SUM(E3:I3),"")</f>
        <v/>
      </c>
      <c r="K3" s="27">
        <f t="shared" ref="K3:K34" si="1">MIN(E3:I3)</f>
        <v>0</v>
      </c>
      <c r="L3" s="9" t="str">
        <f t="shared" ref="L3:L34" si="2">IF(A3&gt;0, IF(COUNTIF(E3:I3,"")&gt;0,"",IF(COUNTIF(E3:I3,0)&gt;0,CONCATENATE($A$1,"0"),IF(COUNTIF(E3:I3,"-")&gt;0,CONCATENATE($A$1,"-"),IF(AND(J3&gt;=Palk1,K3&gt;=10),CONCATENATE($A$1,"1"),IF(J3&gt;=Palk2,CONCATENATE($A$1,"2"),IF(J3&gt;=Palk3,CONCATENATE($A$1,"3"),CONCATENATE($A$1,"0"))))))),"")</f>
        <v/>
      </c>
      <c r="M3" s="9" t="str">
        <f t="shared" ref="M3:M34" si="3">IFERROR(IF(N3&lt;50,"",RIGHT(L3,1)*1),10)</f>
        <v/>
      </c>
      <c r="N3" s="9">
        <f t="shared" ref="N3:N34" si="4">IF(COUNTIF(E3:I3,0)+COUNTIF(E3:I3,"-")&gt;0,0,SUM(E3:I3))</f>
        <v>0</v>
      </c>
      <c r="O3" s="10" t="str">
        <f t="shared" ref="O3:O34" si="5">IFERROR(IF(M3&gt;3,"",IF(M3=0,"",_xlfn.RANK.EQ($M3,$M$3:$M$34,1)+COUNTIFS($M$3:$M$34,$M3,$N$3:$N$34,"&gt;"&amp;$N3))),"")</f>
        <v/>
      </c>
    </row>
    <row r="4" spans="1:15" x14ac:dyDescent="0.35">
      <c r="A4" s="11"/>
      <c r="B4" s="12"/>
      <c r="C4" s="52"/>
      <c r="D4" s="18"/>
      <c r="E4" s="32"/>
      <c r="F4" s="53"/>
      <c r="G4" s="53"/>
      <c r="H4" s="53"/>
      <c r="I4" s="53"/>
      <c r="J4" s="49" t="str">
        <f t="shared" si="0"/>
        <v/>
      </c>
      <c r="K4" s="43">
        <f t="shared" si="1"/>
        <v>0</v>
      </c>
      <c r="L4" s="45" t="str">
        <f t="shared" si="2"/>
        <v/>
      </c>
      <c r="M4" s="45" t="str">
        <f t="shared" si="3"/>
        <v/>
      </c>
      <c r="N4" s="45">
        <f t="shared" si="4"/>
        <v>0</v>
      </c>
      <c r="O4" s="13" t="str">
        <f t="shared" si="5"/>
        <v/>
      </c>
    </row>
    <row r="5" spans="1:15" x14ac:dyDescent="0.35">
      <c r="A5" s="11"/>
      <c r="B5" s="12"/>
      <c r="C5" s="12"/>
      <c r="D5" s="18"/>
      <c r="E5" s="32"/>
      <c r="F5" s="33"/>
      <c r="G5" s="33"/>
      <c r="H5" s="33"/>
      <c r="I5" s="33"/>
      <c r="J5" s="49" t="str">
        <f t="shared" si="0"/>
        <v/>
      </c>
      <c r="K5" s="43">
        <f t="shared" si="1"/>
        <v>0</v>
      </c>
      <c r="L5" s="45" t="str">
        <f t="shared" si="2"/>
        <v/>
      </c>
      <c r="M5" s="45" t="str">
        <f t="shared" si="3"/>
        <v/>
      </c>
      <c r="N5" s="45">
        <f t="shared" si="4"/>
        <v>0</v>
      </c>
      <c r="O5" s="13" t="str">
        <f t="shared" si="5"/>
        <v/>
      </c>
    </row>
    <row r="6" spans="1:15" x14ac:dyDescent="0.35">
      <c r="A6" s="11"/>
      <c r="B6" s="12"/>
      <c r="C6" s="12"/>
      <c r="D6" s="18"/>
      <c r="E6" s="32"/>
      <c r="F6" s="33"/>
      <c r="G6" s="33"/>
      <c r="H6" s="33"/>
      <c r="I6" s="33"/>
      <c r="J6" s="49" t="str">
        <f t="shared" si="0"/>
        <v/>
      </c>
      <c r="K6" s="43">
        <f t="shared" si="1"/>
        <v>0</v>
      </c>
      <c r="L6" s="45" t="str">
        <f t="shared" si="2"/>
        <v/>
      </c>
      <c r="M6" s="45" t="str">
        <f t="shared" si="3"/>
        <v/>
      </c>
      <c r="N6" s="45">
        <f t="shared" si="4"/>
        <v>0</v>
      </c>
      <c r="O6" s="13" t="str">
        <f t="shared" si="5"/>
        <v/>
      </c>
    </row>
    <row r="7" spans="1:15" x14ac:dyDescent="0.35">
      <c r="A7" s="11"/>
      <c r="B7" s="12"/>
      <c r="C7" s="12"/>
      <c r="D7" s="18"/>
      <c r="E7" s="32"/>
      <c r="F7" s="33"/>
      <c r="G7" s="33"/>
      <c r="H7" s="33"/>
      <c r="I7" s="33"/>
      <c r="J7" s="49" t="str">
        <f t="shared" si="0"/>
        <v/>
      </c>
      <c r="K7" s="43">
        <f t="shared" si="1"/>
        <v>0</v>
      </c>
      <c r="L7" s="45" t="str">
        <f t="shared" si="2"/>
        <v/>
      </c>
      <c r="M7" s="45" t="str">
        <f t="shared" si="3"/>
        <v/>
      </c>
      <c r="N7" s="45">
        <f t="shared" si="4"/>
        <v>0</v>
      </c>
      <c r="O7" s="13" t="str">
        <f t="shared" si="5"/>
        <v/>
      </c>
    </row>
    <row r="8" spans="1:15" x14ac:dyDescent="0.35">
      <c r="A8" s="11"/>
      <c r="B8" s="12"/>
      <c r="C8" s="12"/>
      <c r="D8" s="18"/>
      <c r="E8" s="32"/>
      <c r="F8" s="53"/>
      <c r="G8" s="53"/>
      <c r="H8" s="53"/>
      <c r="I8" s="53"/>
      <c r="J8" s="49" t="str">
        <f t="shared" si="0"/>
        <v/>
      </c>
      <c r="K8" s="43">
        <f t="shared" si="1"/>
        <v>0</v>
      </c>
      <c r="L8" s="45" t="str">
        <f t="shared" si="2"/>
        <v/>
      </c>
      <c r="M8" s="45" t="str">
        <f t="shared" si="3"/>
        <v/>
      </c>
      <c r="N8" s="45">
        <f t="shared" si="4"/>
        <v>0</v>
      </c>
      <c r="O8" s="13" t="str">
        <f t="shared" si="5"/>
        <v/>
      </c>
    </row>
    <row r="9" spans="1:15" x14ac:dyDescent="0.35">
      <c r="A9" s="11"/>
      <c r="B9" s="12"/>
      <c r="C9" s="12"/>
      <c r="D9" s="18"/>
      <c r="E9" s="32"/>
      <c r="F9" s="33"/>
      <c r="G9" s="33"/>
      <c r="H9" s="33"/>
      <c r="I9" s="33"/>
      <c r="J9" s="49" t="str">
        <f t="shared" si="0"/>
        <v/>
      </c>
      <c r="K9" s="43">
        <f t="shared" si="1"/>
        <v>0</v>
      </c>
      <c r="L9" s="45" t="str">
        <f t="shared" si="2"/>
        <v/>
      </c>
      <c r="M9" s="45" t="str">
        <f t="shared" si="3"/>
        <v/>
      </c>
      <c r="N9" s="45">
        <f t="shared" si="4"/>
        <v>0</v>
      </c>
      <c r="O9" s="13" t="str">
        <f t="shared" si="5"/>
        <v/>
      </c>
    </row>
    <row r="10" spans="1:15" x14ac:dyDescent="0.35">
      <c r="A10" s="11"/>
      <c r="B10" s="12"/>
      <c r="C10" s="12"/>
      <c r="D10" s="18"/>
      <c r="E10" s="32"/>
      <c r="F10" s="53"/>
      <c r="G10" s="53"/>
      <c r="H10" s="53"/>
      <c r="I10" s="53"/>
      <c r="J10" s="49" t="str">
        <f t="shared" si="0"/>
        <v/>
      </c>
      <c r="K10" s="43">
        <f t="shared" si="1"/>
        <v>0</v>
      </c>
      <c r="L10" s="45" t="str">
        <f t="shared" si="2"/>
        <v/>
      </c>
      <c r="M10" s="45" t="str">
        <f t="shared" si="3"/>
        <v/>
      </c>
      <c r="N10" s="45">
        <f t="shared" si="4"/>
        <v>0</v>
      </c>
      <c r="O10" s="13" t="str">
        <f t="shared" si="5"/>
        <v/>
      </c>
    </row>
    <row r="11" spans="1:15" x14ac:dyDescent="0.35">
      <c r="A11" s="11"/>
      <c r="B11" s="12"/>
      <c r="C11" s="12"/>
      <c r="D11" s="18"/>
      <c r="E11" s="32"/>
      <c r="F11" s="33"/>
      <c r="G11" s="33"/>
      <c r="H11" s="33"/>
      <c r="I11" s="33"/>
      <c r="J11" s="49" t="str">
        <f t="shared" si="0"/>
        <v/>
      </c>
      <c r="K11" s="43">
        <f t="shared" si="1"/>
        <v>0</v>
      </c>
      <c r="L11" s="45" t="str">
        <f t="shared" si="2"/>
        <v/>
      </c>
      <c r="M11" s="45" t="str">
        <f t="shared" si="3"/>
        <v/>
      </c>
      <c r="N11" s="45">
        <f t="shared" si="4"/>
        <v>0</v>
      </c>
      <c r="O11" s="13" t="str">
        <f t="shared" si="5"/>
        <v/>
      </c>
    </row>
    <row r="12" spans="1:15" x14ac:dyDescent="0.35">
      <c r="A12" s="11"/>
      <c r="B12" s="12"/>
      <c r="C12" s="12"/>
      <c r="D12" s="18"/>
      <c r="E12" s="32"/>
      <c r="F12" s="33"/>
      <c r="G12" s="33"/>
      <c r="H12" s="33"/>
      <c r="I12" s="33"/>
      <c r="J12" s="49" t="str">
        <f t="shared" si="0"/>
        <v/>
      </c>
      <c r="K12" s="43">
        <f t="shared" si="1"/>
        <v>0</v>
      </c>
      <c r="L12" s="45" t="str">
        <f t="shared" si="2"/>
        <v/>
      </c>
      <c r="M12" s="45" t="str">
        <f t="shared" si="3"/>
        <v/>
      </c>
      <c r="N12" s="45">
        <f t="shared" si="4"/>
        <v>0</v>
      </c>
      <c r="O12" s="13" t="str">
        <f t="shared" si="5"/>
        <v/>
      </c>
    </row>
    <row r="13" spans="1:15" x14ac:dyDescent="0.35">
      <c r="A13" s="11"/>
      <c r="B13" s="12"/>
      <c r="C13" s="12"/>
      <c r="D13" s="18"/>
      <c r="E13" s="32"/>
      <c r="F13" s="33"/>
      <c r="G13" s="33"/>
      <c r="H13" s="33"/>
      <c r="I13" s="33"/>
      <c r="J13" s="49" t="str">
        <f t="shared" si="0"/>
        <v/>
      </c>
      <c r="K13" s="43">
        <f t="shared" si="1"/>
        <v>0</v>
      </c>
      <c r="L13" s="45" t="str">
        <f t="shared" si="2"/>
        <v/>
      </c>
      <c r="M13" s="45" t="str">
        <f t="shared" si="3"/>
        <v/>
      </c>
      <c r="N13" s="45">
        <f t="shared" si="4"/>
        <v>0</v>
      </c>
      <c r="O13" s="13" t="str">
        <f t="shared" si="5"/>
        <v/>
      </c>
    </row>
    <row r="14" spans="1:15" x14ac:dyDescent="0.35">
      <c r="A14" s="11"/>
      <c r="B14" s="12"/>
      <c r="C14" s="12"/>
      <c r="D14" s="18"/>
      <c r="E14" s="32"/>
      <c r="F14" s="33"/>
      <c r="G14" s="33"/>
      <c r="H14" s="33"/>
      <c r="I14" s="33"/>
      <c r="J14" s="49" t="str">
        <f t="shared" si="0"/>
        <v/>
      </c>
      <c r="K14" s="43">
        <f t="shared" si="1"/>
        <v>0</v>
      </c>
      <c r="L14" s="45" t="str">
        <f t="shared" si="2"/>
        <v/>
      </c>
      <c r="M14" s="45" t="str">
        <f t="shared" si="3"/>
        <v/>
      </c>
      <c r="N14" s="45">
        <f t="shared" si="4"/>
        <v>0</v>
      </c>
      <c r="O14" s="13" t="str">
        <f t="shared" si="5"/>
        <v/>
      </c>
    </row>
    <row r="15" spans="1:15" x14ac:dyDescent="0.35">
      <c r="A15" s="11"/>
      <c r="B15" s="12"/>
      <c r="C15" s="12"/>
      <c r="D15" s="18"/>
      <c r="E15" s="32"/>
      <c r="F15" s="33"/>
      <c r="G15" s="33"/>
      <c r="H15" s="33"/>
      <c r="I15" s="33"/>
      <c r="J15" s="49" t="str">
        <f t="shared" si="0"/>
        <v/>
      </c>
      <c r="K15" s="43">
        <f t="shared" si="1"/>
        <v>0</v>
      </c>
      <c r="L15" s="45" t="str">
        <f t="shared" si="2"/>
        <v/>
      </c>
      <c r="M15" s="45" t="str">
        <f t="shared" si="3"/>
        <v/>
      </c>
      <c r="N15" s="45">
        <f t="shared" si="4"/>
        <v>0</v>
      </c>
      <c r="O15" s="13" t="str">
        <f t="shared" si="5"/>
        <v/>
      </c>
    </row>
    <row r="16" spans="1:15" x14ac:dyDescent="0.35">
      <c r="A16" s="11"/>
      <c r="B16" s="12"/>
      <c r="C16" s="12"/>
      <c r="D16" s="18"/>
      <c r="E16" s="32"/>
      <c r="F16" s="33"/>
      <c r="G16" s="33"/>
      <c r="H16" s="33"/>
      <c r="I16" s="33"/>
      <c r="J16" s="49" t="str">
        <f t="shared" si="0"/>
        <v/>
      </c>
      <c r="K16" s="43">
        <f t="shared" si="1"/>
        <v>0</v>
      </c>
      <c r="L16" s="45" t="str">
        <f t="shared" si="2"/>
        <v/>
      </c>
      <c r="M16" s="45" t="str">
        <f t="shared" si="3"/>
        <v/>
      </c>
      <c r="N16" s="45">
        <f t="shared" si="4"/>
        <v>0</v>
      </c>
      <c r="O16" s="13" t="str">
        <f t="shared" si="5"/>
        <v/>
      </c>
    </row>
    <row r="17" spans="1:15" x14ac:dyDescent="0.35">
      <c r="A17" s="11"/>
      <c r="B17" s="12"/>
      <c r="C17" s="12"/>
      <c r="D17" s="18"/>
      <c r="E17" s="32"/>
      <c r="F17" s="53"/>
      <c r="G17" s="53"/>
      <c r="H17" s="53"/>
      <c r="I17" s="53"/>
      <c r="J17" s="49" t="str">
        <f t="shared" si="0"/>
        <v/>
      </c>
      <c r="K17" s="43">
        <f t="shared" si="1"/>
        <v>0</v>
      </c>
      <c r="L17" s="45" t="str">
        <f t="shared" si="2"/>
        <v/>
      </c>
      <c r="M17" s="45" t="str">
        <f t="shared" si="3"/>
        <v/>
      </c>
      <c r="N17" s="45">
        <f t="shared" si="4"/>
        <v>0</v>
      </c>
      <c r="O17" s="13" t="str">
        <f t="shared" si="5"/>
        <v/>
      </c>
    </row>
    <row r="18" spans="1:15" x14ac:dyDescent="0.35">
      <c r="A18" s="11"/>
      <c r="B18" s="12"/>
      <c r="C18" s="12"/>
      <c r="D18" s="18"/>
      <c r="E18" s="32"/>
      <c r="F18" s="33"/>
      <c r="G18" s="33"/>
      <c r="H18" s="33"/>
      <c r="I18" s="33"/>
      <c r="J18" s="49" t="str">
        <f t="shared" si="0"/>
        <v/>
      </c>
      <c r="K18" s="43">
        <f t="shared" si="1"/>
        <v>0</v>
      </c>
      <c r="L18" s="45" t="str">
        <f t="shared" si="2"/>
        <v/>
      </c>
      <c r="M18" s="45" t="str">
        <f t="shared" si="3"/>
        <v/>
      </c>
      <c r="N18" s="45">
        <f t="shared" si="4"/>
        <v>0</v>
      </c>
      <c r="O18" s="13" t="str">
        <f t="shared" si="5"/>
        <v/>
      </c>
    </row>
    <row r="19" spans="1:15" x14ac:dyDescent="0.35">
      <c r="A19" s="11"/>
      <c r="B19" s="12"/>
      <c r="C19" s="12"/>
      <c r="D19" s="18"/>
      <c r="E19" s="32"/>
      <c r="F19" s="33"/>
      <c r="G19" s="33"/>
      <c r="H19" s="33"/>
      <c r="I19" s="33"/>
      <c r="J19" s="49" t="str">
        <f t="shared" si="0"/>
        <v/>
      </c>
      <c r="K19" s="43">
        <f t="shared" si="1"/>
        <v>0</v>
      </c>
      <c r="L19" s="45" t="str">
        <f t="shared" si="2"/>
        <v/>
      </c>
      <c r="M19" s="45" t="str">
        <f t="shared" si="3"/>
        <v/>
      </c>
      <c r="N19" s="45">
        <f t="shared" si="4"/>
        <v>0</v>
      </c>
      <c r="O19" s="13" t="str">
        <f t="shared" si="5"/>
        <v/>
      </c>
    </row>
    <row r="20" spans="1:15" x14ac:dyDescent="0.35">
      <c r="A20" s="11"/>
      <c r="B20" s="12"/>
      <c r="C20" s="12"/>
      <c r="D20" s="18"/>
      <c r="E20" s="32"/>
      <c r="F20" s="33"/>
      <c r="G20" s="33"/>
      <c r="H20" s="33"/>
      <c r="I20" s="33"/>
      <c r="J20" s="49" t="str">
        <f t="shared" si="0"/>
        <v/>
      </c>
      <c r="K20" s="43">
        <f t="shared" si="1"/>
        <v>0</v>
      </c>
      <c r="L20" s="45" t="str">
        <f t="shared" si="2"/>
        <v/>
      </c>
      <c r="M20" s="45" t="str">
        <f t="shared" si="3"/>
        <v/>
      </c>
      <c r="N20" s="45">
        <f t="shared" si="4"/>
        <v>0</v>
      </c>
      <c r="O20" s="13" t="str">
        <f t="shared" si="5"/>
        <v/>
      </c>
    </row>
    <row r="21" spans="1:15" x14ac:dyDescent="0.35">
      <c r="A21" s="11"/>
      <c r="B21" s="12"/>
      <c r="C21" s="12"/>
      <c r="D21" s="18"/>
      <c r="E21" s="32"/>
      <c r="F21" s="33"/>
      <c r="G21" s="33"/>
      <c r="H21" s="33"/>
      <c r="I21" s="33"/>
      <c r="J21" s="49" t="str">
        <f t="shared" si="0"/>
        <v/>
      </c>
      <c r="K21" s="43">
        <f t="shared" si="1"/>
        <v>0</v>
      </c>
      <c r="L21" s="45" t="str">
        <f t="shared" si="2"/>
        <v/>
      </c>
      <c r="M21" s="45" t="str">
        <f t="shared" si="3"/>
        <v/>
      </c>
      <c r="N21" s="45">
        <f t="shared" si="4"/>
        <v>0</v>
      </c>
      <c r="O21" s="13" t="str">
        <f t="shared" si="5"/>
        <v/>
      </c>
    </row>
    <row r="22" spans="1:15" x14ac:dyDescent="0.35">
      <c r="A22" s="11"/>
      <c r="B22" s="12"/>
      <c r="C22" s="12"/>
      <c r="D22" s="18"/>
      <c r="E22" s="32"/>
      <c r="F22" s="33"/>
      <c r="G22" s="33"/>
      <c r="H22" s="33"/>
      <c r="I22" s="33"/>
      <c r="J22" s="49" t="str">
        <f t="shared" si="0"/>
        <v/>
      </c>
      <c r="K22" s="43">
        <f t="shared" si="1"/>
        <v>0</v>
      </c>
      <c r="L22" s="45" t="str">
        <f t="shared" si="2"/>
        <v/>
      </c>
      <c r="M22" s="45" t="str">
        <f t="shared" si="3"/>
        <v/>
      </c>
      <c r="N22" s="45">
        <f t="shared" si="4"/>
        <v>0</v>
      </c>
      <c r="O22" s="13" t="str">
        <f t="shared" si="5"/>
        <v/>
      </c>
    </row>
    <row r="23" spans="1:15" x14ac:dyDescent="0.35">
      <c r="A23" s="11"/>
      <c r="B23" s="12"/>
      <c r="C23" s="12"/>
      <c r="D23" s="18"/>
      <c r="E23" s="32"/>
      <c r="F23" s="53"/>
      <c r="G23" s="53"/>
      <c r="H23" s="53"/>
      <c r="I23" s="53"/>
      <c r="J23" s="49" t="str">
        <f t="shared" si="0"/>
        <v/>
      </c>
      <c r="K23" s="43">
        <f t="shared" si="1"/>
        <v>0</v>
      </c>
      <c r="L23" s="45" t="str">
        <f t="shared" si="2"/>
        <v/>
      </c>
      <c r="M23" s="45" t="str">
        <f t="shared" si="3"/>
        <v/>
      </c>
      <c r="N23" s="45">
        <f t="shared" si="4"/>
        <v>0</v>
      </c>
      <c r="O23" s="13" t="str">
        <f t="shared" si="5"/>
        <v/>
      </c>
    </row>
    <row r="24" spans="1:15" x14ac:dyDescent="0.35">
      <c r="A24" s="11"/>
      <c r="B24" s="12"/>
      <c r="C24" s="12"/>
      <c r="D24" s="18"/>
      <c r="E24" s="32"/>
      <c r="F24" s="33"/>
      <c r="G24" s="33"/>
      <c r="H24" s="33"/>
      <c r="I24" s="33"/>
      <c r="J24" s="49" t="str">
        <f t="shared" si="0"/>
        <v/>
      </c>
      <c r="K24" s="43">
        <f t="shared" si="1"/>
        <v>0</v>
      </c>
      <c r="L24" s="45" t="str">
        <f t="shared" si="2"/>
        <v/>
      </c>
      <c r="M24" s="45" t="str">
        <f t="shared" si="3"/>
        <v/>
      </c>
      <c r="N24" s="45">
        <f t="shared" si="4"/>
        <v>0</v>
      </c>
      <c r="O24" s="13" t="str">
        <f t="shared" si="5"/>
        <v/>
      </c>
    </row>
    <row r="25" spans="1:15" x14ac:dyDescent="0.35">
      <c r="A25" s="11"/>
      <c r="B25" s="12"/>
      <c r="C25" s="12"/>
      <c r="D25" s="18"/>
      <c r="E25" s="32"/>
      <c r="F25" s="33"/>
      <c r="G25" s="33"/>
      <c r="H25" s="33"/>
      <c r="I25" s="33"/>
      <c r="J25" s="49" t="str">
        <f t="shared" si="0"/>
        <v/>
      </c>
      <c r="K25" s="43">
        <f t="shared" si="1"/>
        <v>0</v>
      </c>
      <c r="L25" s="45" t="str">
        <f t="shared" si="2"/>
        <v/>
      </c>
      <c r="M25" s="45" t="str">
        <f t="shared" si="3"/>
        <v/>
      </c>
      <c r="N25" s="45">
        <f t="shared" si="4"/>
        <v>0</v>
      </c>
      <c r="O25" s="13" t="str">
        <f t="shared" si="5"/>
        <v/>
      </c>
    </row>
    <row r="26" spans="1:15" x14ac:dyDescent="0.35">
      <c r="A26" s="11"/>
      <c r="B26" s="12"/>
      <c r="C26" s="12"/>
      <c r="D26" s="18"/>
      <c r="E26" s="32"/>
      <c r="F26" s="53"/>
      <c r="G26" s="53"/>
      <c r="H26" s="53"/>
      <c r="I26" s="53"/>
      <c r="J26" s="49" t="str">
        <f t="shared" si="0"/>
        <v/>
      </c>
      <c r="K26" s="43">
        <f t="shared" si="1"/>
        <v>0</v>
      </c>
      <c r="L26" s="45" t="str">
        <f t="shared" si="2"/>
        <v/>
      </c>
      <c r="M26" s="45" t="str">
        <f t="shared" si="3"/>
        <v/>
      </c>
      <c r="N26" s="45">
        <f t="shared" si="4"/>
        <v>0</v>
      </c>
      <c r="O26" s="13" t="str">
        <f t="shared" si="5"/>
        <v/>
      </c>
    </row>
    <row r="27" spans="1:15" x14ac:dyDescent="0.35">
      <c r="A27" s="11"/>
      <c r="B27" s="12"/>
      <c r="C27" s="12"/>
      <c r="D27" s="18"/>
      <c r="E27" s="32"/>
      <c r="F27" s="33"/>
      <c r="G27" s="33"/>
      <c r="H27" s="33"/>
      <c r="I27" s="33"/>
      <c r="J27" s="49" t="str">
        <f t="shared" si="0"/>
        <v/>
      </c>
      <c r="K27" s="43">
        <f t="shared" si="1"/>
        <v>0</v>
      </c>
      <c r="L27" s="45" t="str">
        <f t="shared" si="2"/>
        <v/>
      </c>
      <c r="M27" s="45" t="str">
        <f t="shared" si="3"/>
        <v/>
      </c>
      <c r="N27" s="45">
        <f t="shared" si="4"/>
        <v>0</v>
      </c>
      <c r="O27" s="13" t="str">
        <f t="shared" si="5"/>
        <v/>
      </c>
    </row>
    <row r="28" spans="1:15" x14ac:dyDescent="0.35">
      <c r="A28" s="11"/>
      <c r="B28" s="12"/>
      <c r="C28" s="12"/>
      <c r="D28" s="18"/>
      <c r="E28" s="32"/>
      <c r="F28" s="33"/>
      <c r="G28" s="33"/>
      <c r="H28" s="33"/>
      <c r="I28" s="33"/>
      <c r="J28" s="49" t="str">
        <f t="shared" si="0"/>
        <v/>
      </c>
      <c r="K28" s="43">
        <f t="shared" si="1"/>
        <v>0</v>
      </c>
      <c r="L28" s="45" t="str">
        <f t="shared" si="2"/>
        <v/>
      </c>
      <c r="M28" s="45" t="str">
        <f t="shared" si="3"/>
        <v/>
      </c>
      <c r="N28" s="45">
        <f t="shared" si="4"/>
        <v>0</v>
      </c>
      <c r="O28" s="13" t="str">
        <f t="shared" si="5"/>
        <v/>
      </c>
    </row>
    <row r="29" spans="1:15" x14ac:dyDescent="0.35">
      <c r="A29" s="11"/>
      <c r="B29" s="12"/>
      <c r="C29" s="12"/>
      <c r="D29" s="18"/>
      <c r="E29" s="32"/>
      <c r="F29" s="53"/>
      <c r="G29" s="53"/>
      <c r="H29" s="53"/>
      <c r="I29" s="53"/>
      <c r="J29" s="49" t="str">
        <f t="shared" si="0"/>
        <v/>
      </c>
      <c r="K29" s="43">
        <f t="shared" si="1"/>
        <v>0</v>
      </c>
      <c r="L29" s="45" t="str">
        <f t="shared" si="2"/>
        <v/>
      </c>
      <c r="M29" s="45" t="str">
        <f t="shared" si="3"/>
        <v/>
      </c>
      <c r="N29" s="45">
        <f t="shared" si="4"/>
        <v>0</v>
      </c>
      <c r="O29" s="13" t="str">
        <f t="shared" si="5"/>
        <v/>
      </c>
    </row>
    <row r="30" spans="1:15" x14ac:dyDescent="0.35">
      <c r="A30" s="11"/>
      <c r="B30" s="12"/>
      <c r="C30" s="12"/>
      <c r="D30" s="18"/>
      <c r="E30" s="32"/>
      <c r="F30" s="33"/>
      <c r="G30" s="33"/>
      <c r="H30" s="33"/>
      <c r="I30" s="33"/>
      <c r="J30" s="49" t="str">
        <f t="shared" si="0"/>
        <v/>
      </c>
      <c r="K30" s="43">
        <f t="shared" si="1"/>
        <v>0</v>
      </c>
      <c r="L30" s="45" t="str">
        <f t="shared" si="2"/>
        <v/>
      </c>
      <c r="M30" s="45" t="str">
        <f t="shared" si="3"/>
        <v/>
      </c>
      <c r="N30" s="45">
        <f t="shared" si="4"/>
        <v>0</v>
      </c>
      <c r="O30" s="13" t="str">
        <f t="shared" si="5"/>
        <v/>
      </c>
    </row>
    <row r="31" spans="1:15" x14ac:dyDescent="0.35">
      <c r="A31" s="11"/>
      <c r="B31" s="12"/>
      <c r="C31" s="12"/>
      <c r="D31" s="18"/>
      <c r="E31" s="32"/>
      <c r="F31" s="33"/>
      <c r="G31" s="33"/>
      <c r="H31" s="33"/>
      <c r="I31" s="33"/>
      <c r="J31" s="49" t="str">
        <f t="shared" si="0"/>
        <v/>
      </c>
      <c r="K31" s="43">
        <f t="shared" si="1"/>
        <v>0</v>
      </c>
      <c r="L31" s="45" t="str">
        <f t="shared" si="2"/>
        <v/>
      </c>
      <c r="M31" s="45" t="str">
        <f t="shared" si="3"/>
        <v/>
      </c>
      <c r="N31" s="45">
        <f t="shared" si="4"/>
        <v>0</v>
      </c>
      <c r="O31" s="13" t="str">
        <f t="shared" si="5"/>
        <v/>
      </c>
    </row>
    <row r="32" spans="1:15" x14ac:dyDescent="0.35">
      <c r="A32" s="11"/>
      <c r="B32" s="12"/>
      <c r="C32" s="12"/>
      <c r="D32" s="18"/>
      <c r="E32" s="32"/>
      <c r="F32" s="33"/>
      <c r="G32" s="33"/>
      <c r="H32" s="33"/>
      <c r="I32" s="33"/>
      <c r="J32" s="49" t="str">
        <f t="shared" si="0"/>
        <v/>
      </c>
      <c r="K32" s="43">
        <f t="shared" si="1"/>
        <v>0</v>
      </c>
      <c r="L32" s="45" t="str">
        <f t="shared" si="2"/>
        <v/>
      </c>
      <c r="M32" s="45" t="str">
        <f t="shared" si="3"/>
        <v/>
      </c>
      <c r="N32" s="45">
        <f t="shared" si="4"/>
        <v>0</v>
      </c>
      <c r="O32" s="13" t="str">
        <f t="shared" si="5"/>
        <v/>
      </c>
    </row>
    <row r="33" spans="1:15" x14ac:dyDescent="0.35">
      <c r="A33" s="11"/>
      <c r="B33" s="12"/>
      <c r="C33" s="12"/>
      <c r="D33" s="18"/>
      <c r="E33" s="32"/>
      <c r="F33" s="33"/>
      <c r="G33" s="33"/>
      <c r="H33" s="33"/>
      <c r="I33" s="33"/>
      <c r="J33" s="49" t="str">
        <f t="shared" si="0"/>
        <v/>
      </c>
      <c r="K33" s="43">
        <f t="shared" si="1"/>
        <v>0</v>
      </c>
      <c r="L33" s="45" t="str">
        <f t="shared" si="2"/>
        <v/>
      </c>
      <c r="M33" s="45" t="str">
        <f t="shared" si="3"/>
        <v/>
      </c>
      <c r="N33" s="45">
        <f t="shared" si="4"/>
        <v>0</v>
      </c>
      <c r="O33" s="13" t="str">
        <f t="shared" si="5"/>
        <v/>
      </c>
    </row>
    <row r="34" spans="1:15" x14ac:dyDescent="0.35">
      <c r="A34" s="14"/>
      <c r="B34" s="12"/>
      <c r="C34" s="20"/>
      <c r="D34" s="19"/>
      <c r="E34" s="34"/>
      <c r="F34" s="35"/>
      <c r="G34" s="35"/>
      <c r="H34" s="35"/>
      <c r="I34" s="35"/>
      <c r="J34" s="50" t="str">
        <f t="shared" si="0"/>
        <v/>
      </c>
      <c r="K34" s="28">
        <f t="shared" si="1"/>
        <v>0</v>
      </c>
      <c r="L34" s="15" t="str">
        <f t="shared" si="2"/>
        <v/>
      </c>
      <c r="M34" s="15" t="str">
        <f t="shared" si="3"/>
        <v/>
      </c>
      <c r="N34" s="15">
        <f t="shared" si="4"/>
        <v>0</v>
      </c>
      <c r="O34" s="16" t="str">
        <f t="shared" si="5"/>
        <v/>
      </c>
    </row>
    <row r="35" spans="1:15" x14ac:dyDescent="0.35">
      <c r="A35" s="6"/>
      <c r="B35" s="6"/>
      <c r="C35" s="6"/>
    </row>
    <row r="36" spans="1:15" x14ac:dyDescent="0.35">
      <c r="A36" s="6"/>
      <c r="B36" s="6"/>
      <c r="C36" s="6"/>
    </row>
    <row r="37" spans="1:15" x14ac:dyDescent="0.35">
      <c r="A37" s="6"/>
      <c r="B37" s="6"/>
      <c r="C37" s="6"/>
    </row>
    <row r="38" spans="1:15" x14ac:dyDescent="0.35">
      <c r="A38" s="6"/>
      <c r="B38" s="6"/>
      <c r="C38" s="6"/>
    </row>
    <row r="39" spans="1:15" x14ac:dyDescent="0.35">
      <c r="A39" s="6"/>
      <c r="B39" s="6"/>
      <c r="C39" s="6"/>
    </row>
  </sheetData>
  <sheetProtection sort="0" autoFilter="0"/>
  <autoFilter ref="A2:O34" xr:uid="{00000000-0009-0000-0000-000003000000}">
    <sortState xmlns:xlrd2="http://schemas.microsoft.com/office/spreadsheetml/2017/richdata2" ref="A3:O34">
      <sortCondition ref="O2:O34"/>
    </sortState>
  </autoFilter>
  <conditionalFormatting sqref="E3:I34">
    <cfRule type="cellIs" dxfId="3" priority="1" operator="between">
      <formula>1</formula>
      <formula>20</formula>
    </cfRule>
    <cfRule type="cellIs" dxfId="2" priority="3" operator="greaterThan">
      <formula>20</formula>
    </cfRule>
    <cfRule type="containsText" dxfId="1" priority="4" operator="containsText" text="0">
      <formula>NOT(ISERROR(SEARCH("0",E3)))</formula>
    </cfRule>
  </conditionalFormatting>
  <pageMargins left="0.75" right="0.75" top="1" bottom="1" header="0.5" footer="0.5"/>
  <pageSetup paperSize="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ontainsText" priority="2" operator="containsText" id="{3CCEB27F-F3ED-AF42-BAEA-DAD9020CBA79}">
            <xm:f>NOT(ISERROR(SEARCH("-",E3)))</xm:f>
            <xm:f>"-"</xm:f>
            <x14:dxf>
              <fill>
                <patternFill>
                  <bgColor rgb="FFFF0000"/>
                </patternFill>
              </fill>
            </x14:dxf>
          </x14:cfRule>
          <xm:sqref>E3:I34</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B17"/>
  <sheetViews>
    <sheetView showGridLines="0" workbookViewId="0">
      <pane ySplit="3" topLeftCell="A4" activePane="bottomLeft" state="frozen"/>
      <selection pane="bottomLeft" activeCell="D15" sqref="D15"/>
    </sheetView>
  </sheetViews>
  <sheetFormatPr defaultColWidth="11.453125" defaultRowHeight="14.5" x14ac:dyDescent="0.35"/>
  <cols>
    <col min="2" max="2" width="84.54296875" customWidth="1"/>
  </cols>
  <sheetData>
    <row r="3" spans="2:2" ht="18.5" x14ac:dyDescent="0.45">
      <c r="B3" s="25" t="s">
        <v>22</v>
      </c>
    </row>
    <row r="5" spans="2:2" ht="29" x14ac:dyDescent="0.35">
      <c r="B5" s="54" t="s">
        <v>23</v>
      </c>
    </row>
    <row r="7" spans="2:2" ht="29.5" customHeight="1" x14ac:dyDescent="0.35">
      <c r="B7" s="26" t="s">
        <v>28</v>
      </c>
    </row>
    <row r="9" spans="2:2" x14ac:dyDescent="0.35">
      <c r="B9" t="s">
        <v>24</v>
      </c>
    </row>
    <row r="11" spans="2:2" ht="43.5" x14ac:dyDescent="0.35">
      <c r="B11" s="26" t="s">
        <v>25</v>
      </c>
    </row>
    <row r="13" spans="2:2" ht="43.5" x14ac:dyDescent="0.35">
      <c r="B13" s="26" t="s">
        <v>26</v>
      </c>
    </row>
    <row r="15" spans="2:2" ht="58" x14ac:dyDescent="0.35">
      <c r="B15" s="26" t="s">
        <v>27</v>
      </c>
    </row>
    <row r="17" spans="2:2" ht="72.5" x14ac:dyDescent="0.35">
      <c r="B17" s="26" t="s">
        <v>29</v>
      </c>
    </row>
  </sheetData>
  <pageMargins left="0.75" right="0.75" top="1" bottom="1" header="0.5" footer="0.5"/>
  <pageSetup orientation="portrait" horizontalDpi="300" verticalDpi="300"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46DBB06DEB10014C8B455844FB60BE75" ma:contentTypeVersion="10" ma:contentTypeDescription="Luo uusi asiakirja." ma:contentTypeScope="" ma:versionID="a5e10a5818619589ce5ef38667da4033">
  <xsd:schema xmlns:xsd="http://www.w3.org/2001/XMLSchema" xmlns:xs="http://www.w3.org/2001/XMLSchema" xmlns:p="http://schemas.microsoft.com/office/2006/metadata/properties" xmlns:ns2="529e1f2e-0520-4e83-8db8-657c89b6038c" xmlns:ns3="3df2070e-8298-4af6-b22a-1bf12f1a3b08" targetNamespace="http://schemas.microsoft.com/office/2006/metadata/properties" ma:root="true" ma:fieldsID="a199b827dd0a2e079f16a6e71c463915" ns2:_="" ns3:_="">
    <xsd:import namespace="529e1f2e-0520-4e83-8db8-657c89b6038c"/>
    <xsd:import namespace="3df2070e-8298-4af6-b22a-1bf12f1a3b08"/>
    <xsd:element name="properties">
      <xsd:complexType>
        <xsd:sequence>
          <xsd:element name="documentManagement">
            <xsd:complexType>
              <xsd:all>
                <xsd:element ref="ns3:SharedWithUsers" minOccurs="0"/>
                <xsd:element ref="ns3:SharingHintHash" minOccurs="0"/>
                <xsd:element ref="ns3:SharedWithDetails" minOccurs="0"/>
                <xsd:element ref="ns2:MediaServiceMetadata" minOccurs="0"/>
                <xsd:element ref="ns2:MediaServiceFastMetadata" minOccurs="0"/>
                <xsd:element ref="ns2:Kommentit"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e1f2e-0520-4e83-8db8-657c89b6038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Kommentit" ma:index="14" nillable="true" ma:displayName="Kommentit" ma:internalName="Kommentit">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f2070e-8298-4af6-b22a-1bf12f1a3b08" elementFormDefault="qualified">
    <xsd:import namespace="http://schemas.microsoft.com/office/2006/documentManagement/types"/>
    <xsd:import namespace="http://schemas.microsoft.com/office/infopath/2007/PartnerControls"/>
    <xsd:element name="SharedWithUsers" ma:index="9"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Jakamisvihjeen hajautus" ma:internalName="SharingHintHash" ma:readOnly="true">
      <xsd:simpleType>
        <xsd:restriction base="dms:Text"/>
      </xsd:simpleType>
    </xsd:element>
    <xsd:element name="SharedWithDetails" ma:index="1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ommentit xmlns="529e1f2e-0520-4e83-8db8-657c89b6038c" xsi:nil="true"/>
  </documentManagement>
</p:properties>
</file>

<file path=customXml/itemProps1.xml><?xml version="1.0" encoding="utf-8"?>
<ds:datastoreItem xmlns:ds="http://schemas.openxmlformats.org/officeDocument/2006/customXml" ds:itemID="{7C727774-028B-46B0-A909-B72F67CB3B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9e1f2e-0520-4e83-8db8-657c89b6038c"/>
    <ds:schemaRef ds:uri="3df2070e-8298-4af6-b22a-1bf12f1a3b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8EA891-2AF4-45E6-B42F-7069ADE55AEB}">
  <ds:schemaRefs>
    <ds:schemaRef ds:uri="http://schemas.microsoft.com/sharepoint/v3/contenttype/forms"/>
  </ds:schemaRefs>
</ds:datastoreItem>
</file>

<file path=customXml/itemProps3.xml><?xml version="1.0" encoding="utf-8"?>
<ds:datastoreItem xmlns:ds="http://schemas.openxmlformats.org/officeDocument/2006/customXml" ds:itemID="{B2355B93-5E2B-44CB-98E6-F7384EE8C501}">
  <ds:schemaRefs>
    <ds:schemaRef ds:uri="http://purl.org/dc/dcmitype/"/>
    <ds:schemaRef ds:uri="http://schemas.openxmlformats.org/package/2006/metadata/core-properties"/>
    <ds:schemaRef ds:uri="3df2070e-8298-4af6-b22a-1bf12f1a3b08"/>
    <ds:schemaRef ds:uri="http://purl.org/dc/elements/1.1/"/>
    <ds:schemaRef ds:uri="http://schemas.microsoft.com/office/2006/metadata/properties"/>
    <ds:schemaRef ds:uri="529e1f2e-0520-4e83-8db8-657c89b6038c"/>
    <ds:schemaRef ds:uri="http://purl.org/dc/term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Kokeen tiedot</vt:lpstr>
      <vt:lpstr>Joukkueet</vt:lpstr>
      <vt:lpstr>DERBY</vt:lpstr>
      <vt:lpstr>MESTARUUS</vt:lpstr>
      <vt:lpstr>VOI</vt:lpstr>
      <vt:lpstr>Käyttöohjeet</vt:lpstr>
      <vt:lpstr>Palk1</vt:lpstr>
      <vt:lpstr>Palk2</vt:lpstr>
      <vt:lpstr>Palk3</vt:lpstr>
    </vt:vector>
  </TitlesOfParts>
  <Manager/>
  <Company>PrettyBit Software Oy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Juha Tenhunen</dc:creator>
  <cp:keywords/>
  <dc:description/>
  <cp:lastModifiedBy>Lotta Vuorinen</cp:lastModifiedBy>
  <cp:revision/>
  <dcterms:created xsi:type="dcterms:W3CDTF">2010-10-11T08:39:27Z</dcterms:created>
  <dcterms:modified xsi:type="dcterms:W3CDTF">2022-09-11T07:19:19Z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0x01010046DBB06DEB10014C8B455844FB60BE75</vt:lpwstr>
  </property>
</Properties>
</file>